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0" windowWidth="16608" windowHeight="9432" tabRatio="913" activeTab="1"/>
  </bookViews>
  <sheets>
    <sheet name="Percentage  - not to be printed" sheetId="9" r:id="rId1"/>
    <sheet name="Introduction" sheetId="7" r:id="rId2"/>
    <sheet name="General" sheetId="8" r:id="rId3"/>
    <sheet name="Med Officers, Pharmacists etc." sheetId="4" r:id="rId4"/>
    <sheet name="Allieds" sheetId="1" r:id="rId5"/>
    <sheet name="Nursing (incl Staff Nurse &amp; NA)" sheetId="6" r:id="rId6"/>
    <sheet name="Social Worker" sheetId="5" r:id="rId7"/>
  </sheets>
  <definedNames>
    <definedName name="_xlnm.Print_Area" localSheetId="4">Allieds!$A$1:$K$83</definedName>
    <definedName name="_xlnm.Print_Area" localSheetId="2">General!$A$1:$D$60</definedName>
    <definedName name="_xlnm.Print_Area" localSheetId="1">Introduction!$A$1:$J$31</definedName>
  </definedNames>
  <calcPr calcId="125725"/>
</workbook>
</file>

<file path=xl/calcChain.xml><?xml version="1.0" encoding="utf-8"?>
<calcChain xmlns="http://schemas.openxmlformats.org/spreadsheetml/2006/main">
  <c r="C5" i="5"/>
  <c r="J9" s="1"/>
  <c r="K9" s="1"/>
  <c r="C5" i="6"/>
  <c r="J19" s="1"/>
  <c r="K19" s="1"/>
  <c r="C5" i="1"/>
  <c r="D68" s="1"/>
  <c r="E68" s="1"/>
  <c r="C6" i="4"/>
  <c r="J14" s="1"/>
  <c r="K14" s="1"/>
  <c r="J9" i="6" l="1"/>
  <c r="K9" s="1"/>
  <c r="G9" i="5"/>
  <c r="H9" s="1"/>
  <c r="D22" i="6"/>
  <c r="E22" s="1"/>
  <c r="D9" i="5"/>
  <c r="E9" s="1"/>
  <c r="J22" i="6"/>
  <c r="K22" s="1"/>
  <c r="M9" i="5"/>
  <c r="N9" s="1"/>
  <c r="G13" i="4"/>
  <c r="H13" s="1"/>
  <c r="D24"/>
  <c r="E24" s="1"/>
  <c r="J10"/>
  <c r="K10" s="1"/>
  <c r="D18"/>
  <c r="E18" s="1"/>
  <c r="J15"/>
  <c r="K15" s="1"/>
  <c r="D14"/>
  <c r="E14" s="1"/>
  <c r="G27"/>
  <c r="H27" s="1"/>
  <c r="J10" i="1"/>
  <c r="K10" s="1"/>
  <c r="D19" i="6"/>
  <c r="E19" s="1"/>
  <c r="G9"/>
  <c r="H9" s="1"/>
  <c r="G13"/>
  <c r="H13" s="1"/>
  <c r="G22"/>
  <c r="H22" s="1"/>
  <c r="D9"/>
  <c r="E9" s="1"/>
  <c r="D16"/>
  <c r="E16" s="1"/>
  <c r="D13"/>
  <c r="E13" s="1"/>
  <c r="G12"/>
  <c r="H12" s="1"/>
  <c r="G19"/>
  <c r="H19" s="1"/>
  <c r="G16"/>
  <c r="H16" s="1"/>
  <c r="D12"/>
  <c r="E12" s="1"/>
  <c r="J82" i="1"/>
  <c r="K82" s="1"/>
  <c r="J76"/>
  <c r="K76" s="1"/>
  <c r="G12" i="4"/>
  <c r="H12" s="1"/>
  <c r="J18"/>
  <c r="K18" s="1"/>
  <c r="J68" i="1"/>
  <c r="K68" s="1"/>
  <c r="G38"/>
  <c r="H38" s="1"/>
  <c r="G82"/>
  <c r="H82" s="1"/>
  <c r="G10"/>
  <c r="H10" s="1"/>
  <c r="G76"/>
  <c r="H76" s="1"/>
  <c r="D50"/>
  <c r="E50" s="1"/>
  <c r="G68"/>
  <c r="H68" s="1"/>
  <c r="D10"/>
  <c r="E10" s="1"/>
  <c r="G50"/>
  <c r="H50" s="1"/>
  <c r="D82"/>
  <c r="E82" s="1"/>
  <c r="D38"/>
  <c r="E38" s="1"/>
  <c r="D76"/>
  <c r="E76" s="1"/>
  <c r="D9" i="4"/>
  <c r="E9" s="1"/>
  <c r="D10"/>
  <c r="E10" s="1"/>
  <c r="G15"/>
  <c r="H15" s="1"/>
  <c r="G18"/>
  <c r="H18" s="1"/>
  <c r="J12"/>
  <c r="K12" s="1"/>
  <c r="D13"/>
  <c r="E13" s="1"/>
  <c r="D27"/>
  <c r="E27" s="1"/>
  <c r="G10"/>
  <c r="H10" s="1"/>
  <c r="J13"/>
  <c r="K13" s="1"/>
  <c r="J27"/>
  <c r="K27" s="1"/>
  <c r="D15"/>
  <c r="E15" s="1"/>
  <c r="D11"/>
  <c r="E11" s="1"/>
  <c r="G11"/>
  <c r="H11" s="1"/>
  <c r="G21"/>
  <c r="H21" s="1"/>
  <c r="J11"/>
  <c r="K11" s="1"/>
  <c r="J21"/>
  <c r="K21" s="1"/>
  <c r="D12"/>
  <c r="E12" s="1"/>
  <c r="D21"/>
  <c r="E21" s="1"/>
  <c r="G9"/>
  <c r="H9" s="1"/>
  <c r="G14"/>
  <c r="H14" s="1"/>
  <c r="J9"/>
  <c r="K9" s="1"/>
</calcChain>
</file>

<file path=xl/sharedStrings.xml><?xml version="1.0" encoding="utf-8"?>
<sst xmlns="http://schemas.openxmlformats.org/spreadsheetml/2006/main" count="244" uniqueCount="137">
  <si>
    <t>Employment capacity</t>
  </si>
  <si>
    <t>A</t>
  </si>
  <si>
    <t>Dental Therapist</t>
  </si>
  <si>
    <t>Medical Orthotist &amp; Prosthetist</t>
  </si>
  <si>
    <t>Physiotherapist</t>
  </si>
  <si>
    <t>Audiologist</t>
  </si>
  <si>
    <t>Speech Therapist and Audiologist</t>
  </si>
  <si>
    <t>Less than10 years relevant experience</t>
  </si>
  <si>
    <t>At least 10 years, but less than 20 years, relevant experience</t>
  </si>
  <si>
    <t>20 years and more relevant experience</t>
  </si>
  <si>
    <t>GROUP 2</t>
  </si>
  <si>
    <t>GROUP 3</t>
  </si>
  <si>
    <t>GROUP 4</t>
  </si>
  <si>
    <t>Less than 8 years relevant experience</t>
  </si>
  <si>
    <t>At least 8 years, but less than 16 years, relevant experience</t>
  </si>
  <si>
    <t>16 years and more relevant experience</t>
  </si>
  <si>
    <t>Less than 5 years relevant experience</t>
  </si>
  <si>
    <t>At least 5 years, but less than 10 years, relevant experience</t>
  </si>
  <si>
    <t>10 years and more relevant experience</t>
  </si>
  <si>
    <t>Sessional Medical Officer</t>
  </si>
  <si>
    <t>Sessional Medical Specialist</t>
  </si>
  <si>
    <t>Sessional Dental Specialist</t>
  </si>
  <si>
    <t>Sessional Clinical Pharmacologist</t>
  </si>
  <si>
    <t>Sessional Stomatologist</t>
  </si>
  <si>
    <t>Sessional Medical Specialist (Sub-Specialty)</t>
  </si>
  <si>
    <t>Sessional Dental Specialist (Sub-Specialty)</t>
  </si>
  <si>
    <t>B</t>
  </si>
  <si>
    <t>Less than 7 years relevant experience</t>
  </si>
  <si>
    <t>At least 7 years, but less than 12 years, relevant experience</t>
  </si>
  <si>
    <t>12 years and more relevant experience</t>
  </si>
  <si>
    <t>Sessional Dentist</t>
  </si>
  <si>
    <t>C</t>
  </si>
  <si>
    <t>At least 5 years, but less than 13 years, relevant experience</t>
  </si>
  <si>
    <t>13 years and more relevant experience</t>
  </si>
  <si>
    <t>Sessional Pharmacist</t>
  </si>
  <si>
    <t>Sessional Social Worker</t>
  </si>
  <si>
    <t>Less than 10 years relevant experience</t>
  </si>
  <si>
    <t>30 years and more relevant experience</t>
  </si>
  <si>
    <t>At least 20 years, but less than 30 years, relevant experience</t>
  </si>
  <si>
    <t>Sessional Clinical Nurse Practitioner (PHC)</t>
  </si>
  <si>
    <t>Sessional Professional Nurse (Specialty Nursing)</t>
  </si>
  <si>
    <t>Sessional Nursing Lecturer</t>
  </si>
  <si>
    <t>Post Basic-qualification, with at least 4 years relevant experience after registration as Professional Nurse</t>
  </si>
  <si>
    <t>Less than 10 years relevant experience after registration as Professional Nurse</t>
  </si>
  <si>
    <t>At least 10 years, but less than 20 years, relevant experience after registration as Professional Nurse</t>
  </si>
  <si>
    <t>20 years and more relevant experience after registration as Professional Nurse</t>
  </si>
  <si>
    <t xml:space="preserve">Post Basic-qualification, with at least 14 years relevant experience after registration as Professional Nurse, of which 10 years must be in speciality after obtaing  Post-Basic qualification </t>
  </si>
  <si>
    <t>Post Basic-qualification in Nursing Education, with at least 4 years relevant experience after registration as Professional Nurse</t>
  </si>
  <si>
    <t xml:space="preserve">Post Basic-qualification in Nursing education, with at least 14 years relevant experience after registration as Professional Nurse, of which 10 years must be in nursing education after obtaing  Post-Basic qualification </t>
  </si>
  <si>
    <t>GENERAL</t>
  </si>
  <si>
    <t>*</t>
  </si>
  <si>
    <t>Sessional Biokineticist</t>
  </si>
  <si>
    <t>SessionalPodiatrist</t>
  </si>
  <si>
    <t>Sessional Clinical Technologist</t>
  </si>
  <si>
    <t>SessionalSpeech Therapist</t>
  </si>
  <si>
    <t>Sessional Environmental Health Practitioner</t>
  </si>
  <si>
    <t>Sessional Medical Technologist</t>
  </si>
  <si>
    <t>Sessional Occupational Therapist</t>
  </si>
  <si>
    <t>Sessional Diagnostic Radiographer</t>
  </si>
  <si>
    <t>Sessional Oral Hygienist</t>
  </si>
  <si>
    <t>Sessional Optometrist</t>
  </si>
  <si>
    <t>Sessional Dispensing Optician</t>
  </si>
  <si>
    <t>Sessional Dental Technician</t>
  </si>
  <si>
    <t>Sessional Nutritionist</t>
  </si>
  <si>
    <t>Sewssional Dietician</t>
  </si>
  <si>
    <t>Sessional Forensic Analyst</t>
  </si>
  <si>
    <t>Sessional Medical Technical Officer</t>
  </si>
  <si>
    <t>Sessional Medical Biological Scientist</t>
  </si>
  <si>
    <t xml:space="preserve">Sessional Occupational Hygienist </t>
  </si>
  <si>
    <t>Sessional Radiation Control Officer</t>
  </si>
  <si>
    <t>Sessional Nuclear Medicine Radiographer</t>
  </si>
  <si>
    <t>Sessional Radiation Oncology Radiographer</t>
  </si>
  <si>
    <t>Sessional Ultrasound Radiographer</t>
  </si>
  <si>
    <t>Sessional Mammography Radiographer</t>
  </si>
  <si>
    <t>Sessional Councillor</t>
  </si>
  <si>
    <t>Sessional Psychometrist</t>
  </si>
  <si>
    <t>Sessional Psychologist</t>
  </si>
  <si>
    <t>Sessional Professional Nurse</t>
  </si>
  <si>
    <t>Sessional Podiatrist</t>
  </si>
  <si>
    <t>Sessional Speech Therapist</t>
  </si>
  <si>
    <t>Sessional Dietician</t>
  </si>
  <si>
    <t>Sessional Dental Therapist</t>
  </si>
  <si>
    <t>Sessional Medical Orthotist &amp; Prosthetist</t>
  </si>
  <si>
    <t>Sessional Physiotherapist</t>
  </si>
  <si>
    <t>Sessional Audiologist</t>
  </si>
  <si>
    <t>Sessional Speech Therapist and Audiologist</t>
  </si>
  <si>
    <t>Notch</t>
  </si>
  <si>
    <t>CTE package</t>
  </si>
  <si>
    <r>
      <t xml:space="preserve">The hourly rates for contract employees (sessional rates) for the following categories, which rates are derived from the minimum </t>
    </r>
    <r>
      <rPr>
        <b/>
        <u/>
        <sz val="10"/>
        <rFont val="Arial"/>
        <family val="2"/>
      </rPr>
      <t>notches</t>
    </r>
    <r>
      <rPr>
        <b/>
        <sz val="10"/>
        <rFont val="Arial"/>
        <family val="2"/>
      </rPr>
      <t xml:space="preserve"> of the </t>
    </r>
    <r>
      <rPr>
        <b/>
        <u/>
        <sz val="10"/>
        <rFont val="Arial"/>
        <family val="2"/>
      </rPr>
      <t>scales</t>
    </r>
    <r>
      <rPr>
        <b/>
        <sz val="10"/>
        <rFont val="Arial"/>
        <family val="2"/>
      </rPr>
      <t xml:space="preserve"> attached to the respective OSD posts for full-time personnel, include a factor of 37% as compensation in lieu of benefits:</t>
    </r>
  </si>
  <si>
    <t xml:space="preserve">No additional payments to these contract (sessional) appointees to compensate for benefits are permissible </t>
  </si>
  <si>
    <t xml:space="preserve"> OSD for Social Work Professions</t>
  </si>
  <si>
    <t>OSD for Nurses</t>
  </si>
  <si>
    <t xml:space="preserve">OSD for Therapeutic, Diagnostic and other related Allied Health Professionals </t>
  </si>
  <si>
    <t>OSD for Medical Officers, Dentists, Medical and Dental Specialists, Pharmacists and Emergency Care Practitioners</t>
  </si>
  <si>
    <t>D</t>
  </si>
  <si>
    <t>Sessional Staff Nurse</t>
  </si>
  <si>
    <t>Less than 10 years relevant experience after registration as Enrolled Nurse</t>
  </si>
  <si>
    <t>At least 10 years, but less than 20 years, relevant experience after registration as Enrolled Nurse</t>
  </si>
  <si>
    <t>20 years and more relevant experience after registration as Enrolled Nurse</t>
  </si>
  <si>
    <t>E</t>
  </si>
  <si>
    <t>Sessional Nursing Assistant</t>
  </si>
  <si>
    <t>Less than 10 years relevant experience after registration as Nursing Assistant</t>
  </si>
  <si>
    <t>At least 10 years, but less than 20 years, relevant experience after registration as Nursing Assistant</t>
  </si>
  <si>
    <t>20 years and more relevant experience after registration as Nursing Assistant</t>
  </si>
  <si>
    <t>GROUP 1(a)</t>
  </si>
  <si>
    <t>GROUP 1(b)</t>
  </si>
  <si>
    <t>GROUP 1(c)</t>
  </si>
  <si>
    <t xml:space="preserve"> Sessional Dental Assistant</t>
  </si>
  <si>
    <t>Sessional Occupational Therapy Assistant</t>
  </si>
  <si>
    <t>Sessional Radiography Assistant</t>
  </si>
  <si>
    <t>Sessional Orthopaedic and Prosthetic Assistant</t>
  </si>
  <si>
    <t>Sessional Physiotherapy Assistant</t>
  </si>
  <si>
    <t xml:space="preserve">Sessional Forensic Pathology Officer </t>
  </si>
  <si>
    <t>Sessional Medical Technology Assistant</t>
  </si>
  <si>
    <t>Sessional Community Rehabilitation Worker</t>
  </si>
  <si>
    <t>Sessional Electro-Cardiogram Assistant</t>
  </si>
  <si>
    <t>Sessional Electro-Encephalographic Assistant</t>
  </si>
  <si>
    <t>Sessional Speech Therapy Assistant</t>
  </si>
  <si>
    <t>Sessional Community Speech and Hearing Worker</t>
  </si>
  <si>
    <t>Sessional Assistant Nutritionist</t>
  </si>
  <si>
    <t>Sessional Medical Technician</t>
  </si>
  <si>
    <t>Sessional Environmental Health Assistant</t>
  </si>
  <si>
    <t>Sessional Opthalmology Technician</t>
  </si>
  <si>
    <t>Sessional Orthopaedic Footwear Technician</t>
  </si>
  <si>
    <t>Sessional Physiotherapy Technician</t>
  </si>
  <si>
    <t>Sessional Supplementary Diagnostic Radiographer</t>
  </si>
  <si>
    <t>Sessional Occupational Therapy Technician</t>
  </si>
  <si>
    <t>Sessional Radiographic Technician</t>
  </si>
  <si>
    <t>Sessional Radiation Laboratory Technician</t>
  </si>
  <si>
    <t>Sessional Pharmacist Assistant (Basic)</t>
  </si>
  <si>
    <t>Sessional Pharmacist Assistant (Post-basic)</t>
  </si>
  <si>
    <t>Registration as Pharmacist Assistant (Basic)</t>
  </si>
  <si>
    <t>Less than 5 years relevant experience after registration in relevant category</t>
  </si>
  <si>
    <r>
      <t xml:space="preserve">The hourly rates for contract employees (sessional rates) for the following  categories are derived from the minimum </t>
    </r>
    <r>
      <rPr>
        <b/>
        <u/>
        <sz val="10"/>
        <rFont val="Arial"/>
        <family val="2"/>
      </rPr>
      <t>total-cost-to employer (TCE) packages</t>
    </r>
    <r>
      <rPr>
        <b/>
        <sz val="10"/>
        <rFont val="Arial"/>
        <family val="2"/>
      </rPr>
      <t xml:space="preserve"> of the scales attached to the respective OSD posts for full-time personnel:</t>
    </r>
  </si>
  <si>
    <t>Hourly rates payable to contract employees appointed on a sessional basis, effective from 1 April 2014</t>
  </si>
  <si>
    <r>
      <t xml:space="preserve">Hourly rates payable to contract employees (persons appointed on a sessional basis) in the identified occupations in the Public Health and Social Development sector:   </t>
    </r>
    <r>
      <rPr>
        <b/>
        <u/>
        <sz val="20"/>
        <color rgb="FF0000FF"/>
        <rFont val="Arial"/>
        <family val="2"/>
      </rPr>
      <t>1 April 2014</t>
    </r>
  </si>
  <si>
    <t>Appendix J to DPSA Circular 2 of 2014</t>
  </si>
</sst>
</file>

<file path=xl/styles.xml><?xml version="1.0" encoding="utf-8"?>
<styleSheet xmlns="http://schemas.openxmlformats.org/spreadsheetml/2006/main">
  <numFmts count="2">
    <numFmt numFmtId="164" formatCode="&quot;R&quot;\ #,##0.00"/>
    <numFmt numFmtId="165" formatCode="0.0%"/>
  </numFmts>
  <fonts count="19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0"/>
      <color indexed="58"/>
      <name val="Arial"/>
      <family val="2"/>
    </font>
    <font>
      <b/>
      <sz val="14"/>
      <color indexed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sz val="20"/>
      <color rgb="FF0000FF"/>
      <name val="Arial"/>
      <family val="2"/>
    </font>
    <font>
      <b/>
      <u/>
      <sz val="20"/>
      <color rgb="FF0000FF"/>
      <name val="Arial"/>
      <family val="2"/>
    </font>
    <font>
      <b/>
      <sz val="14"/>
      <color rgb="FF0000FF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b/>
      <u/>
      <sz val="10"/>
      <name val="Arial"/>
      <family val="2"/>
    </font>
    <font>
      <b/>
      <sz val="14"/>
      <color rgb="FFFF0000"/>
      <name val="Arial"/>
      <family val="2"/>
    </font>
    <font>
      <b/>
      <sz val="16"/>
      <color rgb="FF0000FF"/>
      <name val="Arial"/>
      <family val="2"/>
    </font>
    <font>
      <b/>
      <sz val="9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8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3" fontId="6" fillId="0" borderId="10" xfId="0" applyNumberFormat="1" applyFont="1" applyFill="1" applyBorder="1" applyAlignment="1">
      <alignment vertical="center" wrapText="1"/>
    </xf>
    <xf numFmtId="3" fontId="6" fillId="0" borderId="12" xfId="0" applyNumberFormat="1" applyFont="1" applyFill="1" applyBorder="1" applyAlignment="1">
      <alignment vertical="center" wrapText="1"/>
    </xf>
    <xf numFmtId="3" fontId="6" fillId="0" borderId="14" xfId="0" applyNumberFormat="1" applyFont="1" applyFill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64" fontId="3" fillId="0" borderId="17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164" fontId="0" fillId="0" borderId="1" xfId="0" applyNumberFormat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64" fontId="0" fillId="0" borderId="1" xfId="0" applyNumberFormat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/>
    </xf>
    <xf numFmtId="0" fontId="5" fillId="0" borderId="0" xfId="0" applyFont="1"/>
    <xf numFmtId="0" fontId="11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3" fontId="12" fillId="0" borderId="10" xfId="0" applyNumberFormat="1" applyFont="1" applyFill="1" applyBorder="1" applyAlignment="1">
      <alignment horizontal="left" vertical="center" wrapText="1"/>
    </xf>
    <xf numFmtId="3" fontId="12" fillId="0" borderId="12" xfId="0" applyNumberFormat="1" applyFont="1" applyFill="1" applyBorder="1" applyAlignment="1">
      <alignment horizontal="left" vertical="center" wrapText="1"/>
    </xf>
    <xf numFmtId="3" fontId="12" fillId="0" borderId="14" xfId="0" applyNumberFormat="1" applyFont="1" applyFill="1" applyBorder="1" applyAlignment="1">
      <alignment horizontal="left" vertical="center" wrapText="1"/>
    </xf>
    <xf numFmtId="3" fontId="12" fillId="0" borderId="7" xfId="0" applyNumberFormat="1" applyFont="1" applyFill="1" applyBorder="1" applyAlignment="1">
      <alignment horizontal="left" vertical="center" wrapText="1"/>
    </xf>
    <xf numFmtId="3" fontId="12" fillId="0" borderId="8" xfId="0" applyNumberFormat="1" applyFont="1" applyFill="1" applyBorder="1" applyAlignment="1">
      <alignment horizontal="left" vertical="center" wrapText="1"/>
    </xf>
    <xf numFmtId="3" fontId="12" fillId="0" borderId="16" xfId="0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vertical="center" wrapText="1"/>
    </xf>
    <xf numFmtId="0" fontId="6" fillId="0" borderId="0" xfId="0" applyFont="1" applyAlignment="1">
      <alignment vertical="top" wrapText="1"/>
    </xf>
    <xf numFmtId="0" fontId="6" fillId="0" borderId="26" xfId="0" applyFont="1" applyBorder="1" applyAlignment="1">
      <alignment horizontal="left" vertical="center" wrapText="1"/>
    </xf>
    <xf numFmtId="164" fontId="6" fillId="0" borderId="26" xfId="0" applyNumberFormat="1" applyFont="1" applyBorder="1" applyAlignment="1">
      <alignment vertical="center" wrapText="1"/>
    </xf>
    <xf numFmtId="3" fontId="6" fillId="0" borderId="26" xfId="0" applyNumberFormat="1" applyFont="1" applyFill="1" applyBorder="1" applyAlignment="1">
      <alignment vertical="center" wrapText="1"/>
    </xf>
    <xf numFmtId="0" fontId="5" fillId="0" borderId="0" xfId="0" applyFont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6" fillId="0" borderId="26" xfId="0" applyFont="1" applyBorder="1" applyAlignment="1">
      <alignment vertical="center" wrapText="1"/>
    </xf>
    <xf numFmtId="3" fontId="6" fillId="0" borderId="26" xfId="0" applyNumberFormat="1" applyFont="1" applyFill="1" applyBorder="1" applyAlignment="1">
      <alignment horizontal="left" vertical="center" wrapText="1"/>
    </xf>
    <xf numFmtId="0" fontId="6" fillId="0" borderId="26" xfId="0" applyFont="1" applyBorder="1" applyAlignment="1">
      <alignment horizontal="center" vertical="top" wrapText="1"/>
    </xf>
    <xf numFmtId="0" fontId="0" fillId="0" borderId="26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6" fillId="0" borderId="26" xfId="0" applyFont="1" applyBorder="1" applyAlignment="1">
      <alignment horizontal="left" vertical="center"/>
    </xf>
    <xf numFmtId="164" fontId="6" fillId="0" borderId="26" xfId="0" applyNumberFormat="1" applyFont="1" applyBorder="1" applyAlignment="1">
      <alignment vertical="center"/>
    </xf>
    <xf numFmtId="3" fontId="1" fillId="2" borderId="9" xfId="0" applyNumberFormat="1" applyFont="1" applyFill="1" applyBorder="1" applyAlignment="1">
      <alignment horizontal="center" vertical="center"/>
    </xf>
    <xf numFmtId="3" fontId="7" fillId="2" borderId="21" xfId="0" applyNumberFormat="1" applyFont="1" applyFill="1" applyBorder="1" applyAlignment="1">
      <alignment vertical="center"/>
    </xf>
    <xf numFmtId="3" fontId="7" fillId="2" borderId="31" xfId="0" applyNumberFormat="1" applyFont="1" applyFill="1" applyBorder="1" applyAlignment="1">
      <alignment vertical="center"/>
    </xf>
    <xf numFmtId="3" fontId="7" fillId="0" borderId="29" xfId="0" applyNumberFormat="1" applyFont="1" applyFill="1" applyBorder="1" applyAlignment="1">
      <alignment vertical="center"/>
    </xf>
    <xf numFmtId="3" fontId="7" fillId="0" borderId="32" xfId="0" applyNumberFormat="1" applyFont="1" applyFill="1" applyBorder="1" applyAlignment="1">
      <alignment vertical="center"/>
    </xf>
    <xf numFmtId="3" fontId="7" fillId="0" borderId="25" xfId="0" applyNumberFormat="1" applyFont="1" applyFill="1" applyBorder="1" applyAlignment="1">
      <alignment vertical="center"/>
    </xf>
    <xf numFmtId="3" fontId="7" fillId="0" borderId="22" xfId="0" applyNumberFormat="1" applyFont="1" applyFill="1" applyBorder="1" applyAlignment="1">
      <alignment vertical="center"/>
    </xf>
    <xf numFmtId="3" fontId="7" fillId="0" borderId="5" xfId="0" applyNumberFormat="1" applyFont="1" applyFill="1" applyBorder="1" applyAlignment="1">
      <alignment vertical="center"/>
    </xf>
    <xf numFmtId="3" fontId="7" fillId="0" borderId="24" xfId="0" applyNumberFormat="1" applyFont="1" applyFill="1" applyBorder="1" applyAlignment="1">
      <alignment vertical="center"/>
    </xf>
    <xf numFmtId="3" fontId="7" fillId="2" borderId="23" xfId="0" applyNumberFormat="1" applyFont="1" applyFill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3" fontId="7" fillId="0" borderId="33" xfId="0" applyNumberFormat="1" applyFont="1" applyFill="1" applyBorder="1" applyAlignment="1">
      <alignment vertical="center"/>
    </xf>
    <xf numFmtId="3" fontId="1" fillId="0" borderId="0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10" fontId="7" fillId="0" borderId="1" xfId="1" applyNumberFormat="1" applyFont="1" applyBorder="1"/>
    <xf numFmtId="165" fontId="15" fillId="0" borderId="1" xfId="1" applyNumberFormat="1" applyFont="1" applyBorder="1" applyAlignment="1">
      <alignment horizontal="center" vertical="center" wrapText="1"/>
    </xf>
    <xf numFmtId="15" fontId="1" fillId="3" borderId="1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/>
    </xf>
    <xf numFmtId="3" fontId="7" fillId="0" borderId="34" xfId="0" applyNumberFormat="1" applyFont="1" applyFill="1" applyBorder="1" applyAlignment="1">
      <alignment vertical="center"/>
    </xf>
    <xf numFmtId="10" fontId="7" fillId="0" borderId="1" xfId="0" applyNumberFormat="1" applyFont="1" applyBorder="1" applyAlignment="1">
      <alignment wrapText="1"/>
    </xf>
    <xf numFmtId="3" fontId="7" fillId="0" borderId="36" xfId="0" applyNumberFormat="1" applyFont="1" applyFill="1" applyBorder="1" applyAlignment="1">
      <alignment vertical="center"/>
    </xf>
    <xf numFmtId="3" fontId="7" fillId="0" borderId="35" xfId="0" applyNumberFormat="1" applyFont="1" applyFill="1" applyBorder="1" applyAlignment="1">
      <alignment vertical="center"/>
    </xf>
    <xf numFmtId="165" fontId="7" fillId="0" borderId="1" xfId="1" applyNumberFormat="1" applyFont="1" applyBorder="1" applyAlignment="1">
      <alignment wrapText="1"/>
    </xf>
    <xf numFmtId="15" fontId="0" fillId="0" borderId="0" xfId="0" applyNumberFormat="1"/>
    <xf numFmtId="0" fontId="5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15" fontId="1" fillId="4" borderId="1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vertical="center" wrapText="1"/>
    </xf>
    <xf numFmtId="0" fontId="1" fillId="4" borderId="0" xfId="0" applyFont="1" applyFill="1" applyAlignment="1">
      <alignment vertical="center" wrapText="1"/>
    </xf>
    <xf numFmtId="0" fontId="1" fillId="4" borderId="0" xfId="0" applyFont="1" applyFill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3" fontId="1" fillId="2" borderId="18" xfId="0" applyNumberFormat="1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vertical="center"/>
    </xf>
    <xf numFmtId="0" fontId="12" fillId="0" borderId="7" xfId="0" applyFont="1" applyFill="1" applyBorder="1" applyAlignment="1">
      <alignment vertical="top" wrapText="1"/>
    </xf>
    <xf numFmtId="0" fontId="12" fillId="0" borderId="37" xfId="0" applyFont="1" applyFill="1" applyBorder="1" applyAlignment="1">
      <alignment vertical="top" wrapText="1"/>
    </xf>
    <xf numFmtId="0" fontId="12" fillId="0" borderId="8" xfId="0" applyFont="1" applyFill="1" applyBorder="1" applyAlignment="1">
      <alignment vertical="top" wrapText="1"/>
    </xf>
    <xf numFmtId="0" fontId="0" fillId="0" borderId="7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" fontId="7" fillId="2" borderId="38" xfId="0" applyNumberFormat="1" applyFont="1" applyFill="1" applyBorder="1" applyAlignment="1">
      <alignment vertical="center"/>
    </xf>
    <xf numFmtId="0" fontId="7" fillId="4" borderId="0" xfId="0" applyFont="1" applyFill="1" applyAlignment="1">
      <alignment horizontal="center" vertical="center" wrapText="1"/>
    </xf>
    <xf numFmtId="0" fontId="0" fillId="0" borderId="27" xfId="0" applyBorder="1"/>
    <xf numFmtId="0" fontId="8" fillId="0" borderId="0" xfId="0" applyFont="1" applyAlignment="1">
      <alignment horizontal="center" vertical="center" wrapText="1"/>
    </xf>
    <xf numFmtId="0" fontId="17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 wrapText="1"/>
    </xf>
    <xf numFmtId="0" fontId="1" fillId="0" borderId="27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64" fontId="3" fillId="0" borderId="2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164" fontId="3" fillId="0" borderId="28" xfId="0" applyNumberFormat="1" applyFont="1" applyFill="1" applyBorder="1" applyAlignment="1">
      <alignment horizontal="center" vertical="center"/>
    </xf>
    <xf numFmtId="0" fontId="0" fillId="0" borderId="29" xfId="0" applyBorder="1"/>
    <xf numFmtId="0" fontId="0" fillId="0" borderId="30" xfId="0" applyBorder="1"/>
    <xf numFmtId="164" fontId="3" fillId="0" borderId="1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83820</xdr:rowOff>
    </xdr:from>
    <xdr:to>
      <xdr:col>10</xdr:col>
      <xdr:colOff>11071</xdr:colOff>
      <xdr:row>14</xdr:row>
      <xdr:rowOff>129540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51460"/>
          <a:ext cx="5726071" cy="222504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99060</xdr:colOff>
      <xdr:row>0</xdr:row>
      <xdr:rowOff>22860</xdr:rowOff>
    </xdr:from>
    <xdr:to>
      <xdr:col>2</xdr:col>
      <xdr:colOff>1318260</xdr:colOff>
      <xdr:row>4</xdr:row>
      <xdr:rowOff>36571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060" y="22860"/>
          <a:ext cx="1836420" cy="684271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45720</xdr:rowOff>
    </xdr:from>
    <xdr:to>
      <xdr:col>1</xdr:col>
      <xdr:colOff>1531620</xdr:colOff>
      <xdr:row>1</xdr:row>
      <xdr:rowOff>13711</xdr:rowOff>
    </xdr:to>
    <xdr:pic>
      <xdr:nvPicPr>
        <xdr:cNvPr id="102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5720"/>
          <a:ext cx="1836420" cy="684271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45720</xdr:rowOff>
    </xdr:from>
    <xdr:to>
      <xdr:col>1</xdr:col>
      <xdr:colOff>1492087</xdr:colOff>
      <xdr:row>0</xdr:row>
      <xdr:rowOff>723900</xdr:rowOff>
    </xdr:to>
    <xdr:pic>
      <xdr:nvPicPr>
        <xdr:cNvPr id="2049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5720"/>
          <a:ext cx="1796887" cy="67818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45720</xdr:rowOff>
    </xdr:from>
    <xdr:to>
      <xdr:col>1</xdr:col>
      <xdr:colOff>1455615</xdr:colOff>
      <xdr:row>0</xdr:row>
      <xdr:rowOff>690880</xdr:rowOff>
    </xdr:to>
    <xdr:pic>
      <xdr:nvPicPr>
        <xdr:cNvPr id="409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5720"/>
          <a:ext cx="1760415" cy="6477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45720</xdr:rowOff>
    </xdr:from>
    <xdr:to>
      <xdr:col>1</xdr:col>
      <xdr:colOff>1165665</xdr:colOff>
      <xdr:row>0</xdr:row>
      <xdr:rowOff>586740</xdr:rowOff>
    </xdr:to>
    <xdr:pic>
      <xdr:nvPicPr>
        <xdr:cNvPr id="307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45720"/>
          <a:ext cx="1470464" cy="54102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"/>
  <sheetViews>
    <sheetView view="pageBreakPreview" zoomScaleNormal="100" zoomScaleSheetLayoutView="100" workbookViewId="0">
      <selection activeCell="B3" sqref="B3"/>
    </sheetView>
  </sheetViews>
  <sheetFormatPr defaultRowHeight="13.2"/>
  <cols>
    <col min="2" max="2" width="9.77734375" bestFit="1" customWidth="1"/>
  </cols>
  <sheetData>
    <row r="1" spans="1:2" ht="13.8" thickBot="1">
      <c r="A1" s="104"/>
      <c r="B1" s="85">
        <v>41730</v>
      </c>
    </row>
    <row r="2" spans="1:2" ht="13.8" thickBot="1">
      <c r="B2" s="76">
        <v>7.3999999999999996E-2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2060"/>
  </sheetPr>
  <dimension ref="A1:J31"/>
  <sheetViews>
    <sheetView tabSelected="1" view="pageBreakPreview" zoomScaleSheetLayoutView="100" workbookViewId="0"/>
  </sheetViews>
  <sheetFormatPr defaultRowHeight="13.2"/>
  <cols>
    <col min="1" max="1" width="7.109375" customWidth="1"/>
    <col min="9" max="9" width="8.33203125" customWidth="1"/>
    <col min="10" max="10" width="5.6640625" customWidth="1"/>
  </cols>
  <sheetData>
    <row r="1" spans="6:10">
      <c r="F1" s="106" t="s">
        <v>136</v>
      </c>
      <c r="G1" s="106"/>
      <c r="H1" s="106"/>
      <c r="I1" s="106"/>
      <c r="J1" s="106"/>
    </row>
    <row r="31" spans="1:10" s="20" customFormat="1" ht="109.8" customHeight="1">
      <c r="A31" s="105" t="s">
        <v>135</v>
      </c>
      <c r="B31" s="105"/>
      <c r="C31" s="105"/>
      <c r="D31" s="105"/>
      <c r="E31" s="105"/>
      <c r="F31" s="105"/>
      <c r="G31" s="105"/>
      <c r="H31" s="105"/>
      <c r="I31" s="105"/>
      <c r="J31" s="105"/>
    </row>
  </sheetData>
  <mergeCells count="2">
    <mergeCell ref="A31:J31"/>
    <mergeCell ref="F1:J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70C0"/>
  </sheetPr>
  <dimension ref="A6:I60"/>
  <sheetViews>
    <sheetView view="pageBreakPreview" zoomScaleSheetLayoutView="100" workbookViewId="0">
      <selection activeCell="C49" sqref="C49"/>
    </sheetView>
  </sheetViews>
  <sheetFormatPr defaultRowHeight="13.2"/>
  <cols>
    <col min="1" max="1" width="3.88671875" customWidth="1"/>
    <col min="2" max="2" width="5.109375" customWidth="1"/>
    <col min="3" max="3" width="97.21875" customWidth="1"/>
    <col min="4" max="4" width="3.88671875" customWidth="1"/>
  </cols>
  <sheetData>
    <row r="6" spans="1:9" ht="15.6">
      <c r="A6" s="27" t="s">
        <v>49</v>
      </c>
    </row>
    <row r="8" spans="1:9" ht="45.6" customHeight="1">
      <c r="A8" s="42" t="s">
        <v>50</v>
      </c>
      <c r="B8" s="108" t="s">
        <v>88</v>
      </c>
      <c r="C8" s="108"/>
      <c r="D8" s="38"/>
      <c r="E8" s="38"/>
      <c r="F8" s="38"/>
      <c r="G8" s="38"/>
      <c r="H8" s="38"/>
      <c r="I8" s="38"/>
    </row>
    <row r="9" spans="1:9" ht="13.2" customHeight="1">
      <c r="A9" s="28"/>
      <c r="B9" s="46">
        <v>1</v>
      </c>
      <c r="C9" s="39" t="s">
        <v>77</v>
      </c>
      <c r="D9" s="29"/>
      <c r="E9" s="29"/>
      <c r="F9" s="29"/>
      <c r="G9" s="29"/>
      <c r="H9" s="29"/>
      <c r="I9" s="29"/>
    </row>
    <row r="10" spans="1:9" ht="13.2" customHeight="1">
      <c r="A10" s="28"/>
      <c r="B10" s="46">
        <v>2</v>
      </c>
      <c r="C10" s="40" t="s">
        <v>40</v>
      </c>
      <c r="D10" s="29"/>
      <c r="E10" s="29"/>
      <c r="F10" s="29"/>
      <c r="G10" s="29"/>
      <c r="H10" s="29"/>
      <c r="I10" s="29"/>
    </row>
    <row r="11" spans="1:9" ht="13.2" customHeight="1">
      <c r="A11" s="28"/>
      <c r="B11" s="46">
        <v>3</v>
      </c>
      <c r="C11" s="40" t="s">
        <v>39</v>
      </c>
      <c r="D11" s="29"/>
      <c r="E11" s="29"/>
      <c r="F11" s="29"/>
      <c r="G11" s="29"/>
      <c r="H11" s="29"/>
      <c r="I11" s="29"/>
    </row>
    <row r="12" spans="1:9" ht="13.2" customHeight="1">
      <c r="A12" s="28"/>
      <c r="B12" s="46">
        <v>4</v>
      </c>
      <c r="C12" s="44" t="s">
        <v>41</v>
      </c>
      <c r="D12" s="29"/>
      <c r="E12" s="29"/>
      <c r="F12" s="29"/>
      <c r="G12" s="29"/>
      <c r="H12" s="29"/>
      <c r="I12" s="29"/>
    </row>
    <row r="13" spans="1:9" ht="13.2" customHeight="1">
      <c r="A13" s="28"/>
      <c r="B13" s="46">
        <v>5</v>
      </c>
      <c r="C13" s="44" t="s">
        <v>95</v>
      </c>
      <c r="D13" s="29"/>
      <c r="E13" s="29"/>
      <c r="F13" s="29"/>
      <c r="G13" s="29"/>
      <c r="H13" s="29"/>
      <c r="I13" s="29"/>
    </row>
    <row r="14" spans="1:9" ht="13.2" customHeight="1">
      <c r="A14" s="28"/>
      <c r="B14" s="46">
        <v>6</v>
      </c>
      <c r="C14" s="44" t="s">
        <v>100</v>
      </c>
      <c r="D14" s="29"/>
      <c r="E14" s="29"/>
      <c r="F14" s="29"/>
      <c r="G14" s="29"/>
      <c r="H14" s="29"/>
      <c r="I14" s="29"/>
    </row>
    <row r="15" spans="1:9" ht="13.2" customHeight="1">
      <c r="A15" s="28"/>
      <c r="B15" s="46">
        <v>7</v>
      </c>
      <c r="C15" s="41" t="s">
        <v>51</v>
      </c>
      <c r="D15" s="29"/>
      <c r="E15" s="29"/>
      <c r="F15" s="29"/>
      <c r="G15" s="29"/>
      <c r="H15" s="29"/>
      <c r="I15" s="29"/>
    </row>
    <row r="16" spans="1:9" ht="13.2" customHeight="1">
      <c r="A16" s="28"/>
      <c r="B16" s="46">
        <v>8</v>
      </c>
      <c r="C16" s="41" t="s">
        <v>78</v>
      </c>
      <c r="D16" s="29"/>
      <c r="E16" s="29"/>
      <c r="F16" s="29"/>
      <c r="G16" s="29"/>
      <c r="H16" s="29"/>
      <c r="I16" s="29"/>
    </row>
    <row r="17" spans="1:9" ht="13.2" customHeight="1">
      <c r="A17" s="28"/>
      <c r="B17" s="46">
        <v>9</v>
      </c>
      <c r="C17" s="41" t="s">
        <v>53</v>
      </c>
      <c r="D17" s="29"/>
      <c r="E17" s="29"/>
      <c r="F17" s="29"/>
      <c r="G17" s="29"/>
      <c r="H17" s="29"/>
      <c r="I17" s="29"/>
    </row>
    <row r="18" spans="1:9" ht="13.2" customHeight="1">
      <c r="A18" s="28"/>
      <c r="B18" s="46">
        <v>10</v>
      </c>
      <c r="C18" s="41" t="s">
        <v>81</v>
      </c>
      <c r="D18" s="29"/>
      <c r="E18" s="29"/>
      <c r="F18" s="29"/>
      <c r="G18" s="29"/>
      <c r="H18" s="29"/>
      <c r="I18" s="29"/>
    </row>
    <row r="19" spans="1:9" ht="13.2" customHeight="1">
      <c r="A19" s="28"/>
      <c r="B19" s="46">
        <v>11</v>
      </c>
      <c r="C19" s="41" t="s">
        <v>79</v>
      </c>
      <c r="D19" s="29"/>
      <c r="E19" s="29"/>
      <c r="F19" s="29"/>
      <c r="G19" s="29"/>
      <c r="H19" s="29"/>
      <c r="I19" s="29"/>
    </row>
    <row r="20" spans="1:9" ht="13.2" customHeight="1">
      <c r="A20" s="28"/>
      <c r="B20" s="46">
        <v>12</v>
      </c>
      <c r="C20" s="41" t="s">
        <v>55</v>
      </c>
      <c r="D20" s="29"/>
      <c r="E20" s="29"/>
      <c r="F20" s="29"/>
      <c r="G20" s="29"/>
      <c r="H20" s="29"/>
      <c r="I20" s="29"/>
    </row>
    <row r="21" spans="1:9" ht="13.2" customHeight="1">
      <c r="A21" s="28"/>
      <c r="B21" s="46">
        <v>13</v>
      </c>
      <c r="C21" s="41" t="s">
        <v>82</v>
      </c>
      <c r="D21" s="29"/>
      <c r="E21" s="29"/>
      <c r="F21" s="29"/>
      <c r="G21" s="29"/>
      <c r="H21" s="29"/>
      <c r="I21" s="29"/>
    </row>
    <row r="22" spans="1:9" ht="13.2" customHeight="1">
      <c r="A22" s="28"/>
      <c r="B22" s="46">
        <v>14</v>
      </c>
      <c r="C22" s="41" t="s">
        <v>56</v>
      </c>
      <c r="D22" s="29"/>
      <c r="E22" s="29"/>
      <c r="F22" s="29"/>
      <c r="G22" s="29"/>
      <c r="H22" s="29"/>
      <c r="I22" s="29"/>
    </row>
    <row r="23" spans="1:9" ht="13.2" customHeight="1">
      <c r="A23" s="28"/>
      <c r="B23" s="46">
        <v>15</v>
      </c>
      <c r="C23" s="41" t="s">
        <v>57</v>
      </c>
      <c r="D23" s="29"/>
      <c r="E23" s="29"/>
      <c r="F23" s="29"/>
      <c r="G23" s="29"/>
      <c r="H23" s="29"/>
      <c r="I23" s="29"/>
    </row>
    <row r="24" spans="1:9" ht="13.2" customHeight="1">
      <c r="A24" s="28"/>
      <c r="B24" s="46">
        <v>16</v>
      </c>
      <c r="C24" s="41" t="s">
        <v>58</v>
      </c>
      <c r="D24" s="29"/>
      <c r="E24" s="29"/>
      <c r="F24" s="29"/>
      <c r="G24" s="29"/>
      <c r="H24" s="29"/>
      <c r="I24" s="29"/>
    </row>
    <row r="25" spans="1:9" ht="13.2" customHeight="1">
      <c r="A25" s="28"/>
      <c r="B25" s="46">
        <v>17</v>
      </c>
      <c r="C25" s="41" t="s">
        <v>59</v>
      </c>
      <c r="D25" s="29"/>
      <c r="E25" s="29"/>
      <c r="F25" s="29"/>
      <c r="G25" s="29"/>
      <c r="H25" s="29"/>
      <c r="I25" s="29"/>
    </row>
    <row r="26" spans="1:9" ht="13.2" customHeight="1">
      <c r="A26" s="28"/>
      <c r="B26" s="46">
        <v>18</v>
      </c>
      <c r="C26" s="41" t="s">
        <v>60</v>
      </c>
      <c r="D26" s="29"/>
      <c r="E26" s="29"/>
      <c r="F26" s="29"/>
      <c r="G26" s="29"/>
      <c r="H26" s="29"/>
      <c r="I26" s="29"/>
    </row>
    <row r="27" spans="1:9" ht="13.2" customHeight="1">
      <c r="A27" s="28"/>
      <c r="B27" s="46">
        <v>19</v>
      </c>
      <c r="C27" s="41" t="s">
        <v>61</v>
      </c>
      <c r="D27" s="29"/>
      <c r="E27" s="29"/>
      <c r="F27" s="29"/>
      <c r="G27" s="29"/>
      <c r="H27" s="29"/>
      <c r="I27" s="29"/>
    </row>
    <row r="28" spans="1:9" ht="13.2" customHeight="1">
      <c r="A28" s="28"/>
      <c r="B28" s="46">
        <v>20</v>
      </c>
      <c r="C28" s="41" t="s">
        <v>62</v>
      </c>
      <c r="D28" s="29"/>
      <c r="E28" s="29"/>
      <c r="F28" s="29"/>
      <c r="G28" s="29"/>
      <c r="H28" s="29"/>
      <c r="I28" s="29"/>
    </row>
    <row r="29" spans="1:9" ht="13.2" customHeight="1">
      <c r="A29" s="28"/>
      <c r="B29" s="46">
        <v>21</v>
      </c>
      <c r="C29" s="41" t="s">
        <v>83</v>
      </c>
      <c r="D29" s="29"/>
      <c r="E29" s="29"/>
      <c r="F29" s="29"/>
      <c r="G29" s="29"/>
      <c r="H29" s="29"/>
      <c r="I29" s="29"/>
    </row>
    <row r="30" spans="1:9" ht="13.2" customHeight="1">
      <c r="A30" s="28"/>
      <c r="B30" s="46">
        <v>22</v>
      </c>
      <c r="C30" s="41" t="s">
        <v>84</v>
      </c>
      <c r="D30" s="29"/>
      <c r="E30" s="29"/>
      <c r="F30" s="29"/>
      <c r="G30" s="29"/>
      <c r="H30" s="29"/>
      <c r="I30" s="29"/>
    </row>
    <row r="31" spans="1:9" ht="13.2" customHeight="1">
      <c r="A31" s="28"/>
      <c r="B31" s="46">
        <v>23</v>
      </c>
      <c r="C31" s="41" t="s">
        <v>85</v>
      </c>
      <c r="D31" s="29"/>
      <c r="E31" s="29"/>
      <c r="F31" s="29"/>
      <c r="G31" s="29"/>
      <c r="H31" s="29"/>
      <c r="I31" s="29"/>
    </row>
    <row r="32" spans="1:9" ht="13.2" customHeight="1">
      <c r="A32" s="28"/>
      <c r="B32" s="46">
        <v>24</v>
      </c>
      <c r="C32" s="41" t="s">
        <v>63</v>
      </c>
      <c r="D32" s="29"/>
      <c r="E32" s="29"/>
      <c r="F32" s="29"/>
      <c r="G32" s="29"/>
      <c r="H32" s="29"/>
      <c r="I32" s="29"/>
    </row>
    <row r="33" spans="1:9" ht="13.2" customHeight="1">
      <c r="A33" s="28"/>
      <c r="B33" s="46">
        <v>25</v>
      </c>
      <c r="C33" s="41" t="s">
        <v>80</v>
      </c>
      <c r="D33" s="29"/>
      <c r="E33" s="29"/>
      <c r="F33" s="29"/>
      <c r="G33" s="29"/>
      <c r="H33" s="29"/>
      <c r="I33" s="29"/>
    </row>
    <row r="34" spans="1:9" ht="13.2" customHeight="1">
      <c r="A34" s="28"/>
      <c r="B34" s="46">
        <v>26</v>
      </c>
      <c r="C34" s="41" t="s">
        <v>65</v>
      </c>
      <c r="D34" s="29"/>
      <c r="E34" s="29"/>
      <c r="F34" s="29"/>
      <c r="G34" s="29"/>
      <c r="H34" s="29"/>
      <c r="I34" s="29"/>
    </row>
    <row r="35" spans="1:9" ht="13.2" customHeight="1">
      <c r="A35" s="28"/>
      <c r="B35" s="46">
        <v>27</v>
      </c>
      <c r="C35" s="41" t="s">
        <v>66</v>
      </c>
      <c r="D35" s="29"/>
      <c r="E35" s="29"/>
      <c r="F35" s="29"/>
      <c r="G35" s="29"/>
      <c r="H35" s="29"/>
      <c r="I35" s="29"/>
    </row>
    <row r="36" spans="1:9" ht="13.2" customHeight="1">
      <c r="A36" s="28"/>
      <c r="B36" s="46">
        <v>28</v>
      </c>
      <c r="C36" s="41" t="s">
        <v>67</v>
      </c>
      <c r="D36" s="29"/>
      <c r="E36" s="29"/>
      <c r="F36" s="29"/>
      <c r="G36" s="29"/>
      <c r="H36" s="29"/>
      <c r="I36" s="29"/>
    </row>
    <row r="37" spans="1:9" ht="13.2" customHeight="1">
      <c r="A37" s="28"/>
      <c r="B37" s="46">
        <v>29</v>
      </c>
      <c r="C37" s="41" t="s">
        <v>68</v>
      </c>
      <c r="D37" s="29"/>
      <c r="E37" s="29"/>
      <c r="F37" s="29"/>
      <c r="G37" s="29"/>
      <c r="H37" s="29"/>
      <c r="I37" s="29"/>
    </row>
    <row r="38" spans="1:9" ht="13.2" customHeight="1">
      <c r="A38" s="28"/>
      <c r="B38" s="46">
        <v>30</v>
      </c>
      <c r="C38" s="41" t="s">
        <v>69</v>
      </c>
      <c r="D38" s="29"/>
      <c r="E38" s="29"/>
      <c r="F38" s="29"/>
      <c r="G38" s="29"/>
      <c r="H38" s="29"/>
      <c r="I38" s="29"/>
    </row>
    <row r="39" spans="1:9" ht="13.2" customHeight="1">
      <c r="A39" s="28"/>
      <c r="B39" s="46">
        <v>31</v>
      </c>
      <c r="C39" s="45" t="s">
        <v>70</v>
      </c>
      <c r="D39" s="29"/>
      <c r="E39" s="29"/>
      <c r="F39" s="29"/>
      <c r="G39" s="29"/>
      <c r="H39" s="29"/>
      <c r="I39" s="29"/>
    </row>
    <row r="40" spans="1:9" ht="13.2" customHeight="1">
      <c r="A40" s="28"/>
      <c r="B40" s="46">
        <v>32</v>
      </c>
      <c r="C40" s="45" t="s">
        <v>71</v>
      </c>
      <c r="D40" s="29"/>
      <c r="E40" s="29"/>
      <c r="F40" s="29"/>
      <c r="G40" s="29"/>
      <c r="H40" s="29"/>
      <c r="I40" s="29"/>
    </row>
    <row r="41" spans="1:9" ht="13.2" customHeight="1">
      <c r="A41" s="28"/>
      <c r="B41" s="46">
        <v>33</v>
      </c>
      <c r="C41" s="45" t="s">
        <v>72</v>
      </c>
      <c r="D41" s="29"/>
      <c r="E41" s="29"/>
      <c r="F41" s="29"/>
      <c r="G41" s="29"/>
      <c r="H41" s="29"/>
      <c r="I41" s="29"/>
    </row>
    <row r="42" spans="1:9" ht="13.2" customHeight="1">
      <c r="A42" s="28"/>
      <c r="B42" s="46">
        <v>34</v>
      </c>
      <c r="C42" s="45" t="s">
        <v>73</v>
      </c>
      <c r="D42" s="29"/>
      <c r="E42" s="29"/>
      <c r="F42" s="29"/>
      <c r="G42" s="29"/>
      <c r="H42" s="29"/>
      <c r="I42" s="29"/>
    </row>
    <row r="43" spans="1:9" ht="13.2" customHeight="1">
      <c r="A43" s="28"/>
      <c r="B43" s="46">
        <v>35</v>
      </c>
      <c r="C43" s="39" t="s">
        <v>35</v>
      </c>
      <c r="D43" s="29"/>
      <c r="E43" s="29"/>
      <c r="F43" s="29"/>
      <c r="G43" s="29"/>
      <c r="H43" s="29"/>
      <c r="I43" s="29"/>
    </row>
    <row r="44" spans="1:9" ht="13.2" customHeight="1">
      <c r="A44" s="28"/>
      <c r="B44" s="29"/>
      <c r="C44" s="29"/>
      <c r="D44" s="29"/>
      <c r="E44" s="29"/>
      <c r="F44" s="29"/>
      <c r="G44" s="29"/>
      <c r="H44" s="29"/>
      <c r="I44" s="29"/>
    </row>
    <row r="45" spans="1:9" ht="30" customHeight="1">
      <c r="A45" s="42" t="s">
        <v>50</v>
      </c>
      <c r="B45" s="109" t="s">
        <v>133</v>
      </c>
      <c r="C45" s="109"/>
      <c r="D45" s="29"/>
      <c r="E45" s="29"/>
      <c r="F45" s="29"/>
      <c r="G45" s="29"/>
      <c r="H45" s="29"/>
      <c r="I45" s="29"/>
    </row>
    <row r="46" spans="1:9" ht="13.2" customHeight="1">
      <c r="A46" s="28"/>
      <c r="B46" s="47">
        <v>1</v>
      </c>
      <c r="C46" s="49" t="s">
        <v>19</v>
      </c>
      <c r="D46" s="29"/>
      <c r="E46" s="29"/>
      <c r="F46" s="29"/>
      <c r="G46" s="29"/>
      <c r="H46" s="29"/>
      <c r="I46" s="29"/>
    </row>
    <row r="47" spans="1:9" ht="13.2" customHeight="1">
      <c r="A47" s="28"/>
      <c r="B47" s="48">
        <v>2</v>
      </c>
      <c r="C47" s="39" t="s">
        <v>20</v>
      </c>
      <c r="D47" s="29"/>
      <c r="E47" s="29"/>
      <c r="F47" s="29"/>
      <c r="G47" s="29"/>
      <c r="H47" s="29"/>
      <c r="I47" s="29"/>
    </row>
    <row r="48" spans="1:9" ht="13.2" customHeight="1">
      <c r="A48" s="28"/>
      <c r="B48" s="48">
        <v>3</v>
      </c>
      <c r="C48" s="39" t="s">
        <v>21</v>
      </c>
      <c r="D48" s="29"/>
      <c r="E48" s="29"/>
      <c r="F48" s="29"/>
      <c r="G48" s="29"/>
      <c r="H48" s="29"/>
      <c r="I48" s="29"/>
    </row>
    <row r="49" spans="1:9" ht="13.2" customHeight="1">
      <c r="A49" s="28"/>
      <c r="B49" s="48">
        <v>4</v>
      </c>
      <c r="C49" s="39" t="s">
        <v>22</v>
      </c>
      <c r="D49" s="29"/>
      <c r="E49" s="29"/>
      <c r="F49" s="29"/>
      <c r="G49" s="29"/>
      <c r="H49" s="29"/>
      <c r="I49" s="29"/>
    </row>
    <row r="50" spans="1:9" ht="13.2" customHeight="1">
      <c r="A50" s="28"/>
      <c r="B50" s="48">
        <v>5</v>
      </c>
      <c r="C50" s="39" t="s">
        <v>23</v>
      </c>
      <c r="D50" s="29"/>
      <c r="E50" s="29"/>
      <c r="F50" s="29"/>
      <c r="G50" s="29"/>
      <c r="H50" s="29"/>
      <c r="I50" s="29"/>
    </row>
    <row r="51" spans="1:9" ht="13.2" customHeight="1">
      <c r="A51" s="28"/>
      <c r="B51" s="48">
        <v>6</v>
      </c>
      <c r="C51" s="39" t="s">
        <v>24</v>
      </c>
      <c r="D51" s="29"/>
      <c r="E51" s="29"/>
      <c r="F51" s="29"/>
      <c r="G51" s="29"/>
      <c r="H51" s="29"/>
      <c r="I51" s="29"/>
    </row>
    <row r="52" spans="1:9" ht="13.2" customHeight="1">
      <c r="A52" s="28"/>
      <c r="B52" s="48">
        <v>7</v>
      </c>
      <c r="C52" s="39" t="s">
        <v>25</v>
      </c>
      <c r="D52" s="29"/>
      <c r="E52" s="29"/>
      <c r="F52" s="29"/>
      <c r="G52" s="29"/>
      <c r="H52" s="29"/>
      <c r="I52" s="29"/>
    </row>
    <row r="53" spans="1:9" ht="13.2" customHeight="1">
      <c r="A53" s="28"/>
      <c r="B53" s="48">
        <v>8</v>
      </c>
      <c r="C53" s="50" t="s">
        <v>30</v>
      </c>
      <c r="D53" s="29"/>
      <c r="E53" s="29"/>
      <c r="F53" s="29"/>
      <c r="G53" s="29"/>
      <c r="H53" s="29"/>
      <c r="I53" s="29"/>
    </row>
    <row r="54" spans="1:9" ht="13.2" customHeight="1">
      <c r="A54" s="28"/>
      <c r="B54" s="48">
        <v>9</v>
      </c>
      <c r="C54" s="44" t="s">
        <v>34</v>
      </c>
      <c r="D54" s="29"/>
      <c r="E54" s="29"/>
      <c r="F54" s="29"/>
      <c r="G54" s="29"/>
      <c r="H54" s="29"/>
      <c r="I54" s="29"/>
    </row>
    <row r="55" spans="1:9" ht="13.2" customHeight="1">
      <c r="A55" s="28"/>
      <c r="B55" s="48">
        <v>10</v>
      </c>
      <c r="C55" s="45" t="s">
        <v>74</v>
      </c>
      <c r="D55" s="29"/>
      <c r="E55" s="29"/>
      <c r="F55" s="29"/>
      <c r="G55" s="29"/>
      <c r="H55" s="29"/>
      <c r="I55" s="29"/>
    </row>
    <row r="56" spans="1:9" ht="13.2" customHeight="1">
      <c r="A56" s="28"/>
      <c r="B56" s="48">
        <v>11</v>
      </c>
      <c r="C56" s="45" t="s">
        <v>75</v>
      </c>
      <c r="D56" s="29"/>
      <c r="E56" s="29"/>
      <c r="F56" s="29"/>
      <c r="G56" s="29"/>
      <c r="H56" s="29"/>
      <c r="I56" s="29"/>
    </row>
    <row r="57" spans="1:9" ht="13.2" customHeight="1">
      <c r="A57" s="28"/>
      <c r="B57" s="48">
        <v>12</v>
      </c>
      <c r="C57" s="45" t="s">
        <v>76</v>
      </c>
      <c r="D57" s="29"/>
      <c r="E57" s="29"/>
      <c r="F57" s="29"/>
      <c r="G57" s="29"/>
      <c r="H57" s="29"/>
      <c r="I57" s="29"/>
    </row>
    <row r="58" spans="1:9" ht="13.2" customHeight="1">
      <c r="A58" s="28"/>
      <c r="B58" s="29"/>
      <c r="C58" s="29"/>
      <c r="D58" s="29"/>
      <c r="E58" s="29"/>
      <c r="F58" s="29"/>
      <c r="G58" s="29"/>
      <c r="H58" s="29"/>
      <c r="I58" s="29"/>
    </row>
    <row r="59" spans="1:9" ht="40.799999999999997" customHeight="1">
      <c r="A59" s="107" t="s">
        <v>50</v>
      </c>
      <c r="B59" s="110" t="s">
        <v>89</v>
      </c>
      <c r="C59" s="110"/>
      <c r="D59" s="38"/>
      <c r="E59" s="38"/>
      <c r="F59" s="38"/>
      <c r="G59" s="38"/>
      <c r="H59" s="38"/>
      <c r="I59" s="38"/>
    </row>
    <row r="60" spans="1:9" ht="4.8" customHeight="1">
      <c r="A60" s="107"/>
      <c r="B60" s="43"/>
      <c r="C60" s="43"/>
      <c r="D60" s="38"/>
      <c r="E60" s="38"/>
      <c r="F60" s="38"/>
      <c r="G60" s="38"/>
      <c r="H60" s="38"/>
      <c r="I60" s="38"/>
    </row>
  </sheetData>
  <mergeCells count="4">
    <mergeCell ref="A59:A60"/>
    <mergeCell ref="B8:C8"/>
    <mergeCell ref="B45:C45"/>
    <mergeCell ref="B59:C59"/>
  </mergeCells>
  <pageMargins left="0.25" right="0.25" top="0.75" bottom="0.75" header="0.3" footer="0.3"/>
  <pageSetup paperSize="9" scale="9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M33"/>
  <sheetViews>
    <sheetView view="pageBreakPreview" zoomScale="60" zoomScaleNormal="100" workbookViewId="0">
      <selection activeCell="A3" sqref="A3:K3"/>
    </sheetView>
  </sheetViews>
  <sheetFormatPr defaultRowHeight="13.2"/>
  <cols>
    <col min="1" max="1" width="4.44140625" customWidth="1"/>
    <col min="2" max="2" width="22.5546875" customWidth="1"/>
    <col min="3" max="4" width="14.44140625" hidden="1" customWidth="1"/>
    <col min="5" max="5" width="21" customWidth="1"/>
    <col min="6" max="7" width="12.44140625" hidden="1" customWidth="1"/>
    <col min="8" max="8" width="20.88671875" customWidth="1"/>
    <col min="9" max="10" width="12.5546875" hidden="1" customWidth="1"/>
    <col min="11" max="11" width="20.88671875" customWidth="1"/>
  </cols>
  <sheetData>
    <row r="1" spans="1:13" ht="56.4" customHeight="1">
      <c r="E1" s="111" t="s">
        <v>134</v>
      </c>
      <c r="F1" s="111"/>
      <c r="G1" s="111"/>
      <c r="H1" s="111"/>
      <c r="I1" s="111"/>
      <c r="J1" s="111"/>
      <c r="K1" s="111"/>
    </row>
    <row r="2" spans="1:13" ht="10.8" customHeight="1">
      <c r="E2" s="75"/>
      <c r="F2" s="75"/>
      <c r="G2" s="75"/>
      <c r="H2" s="75"/>
      <c r="I2" s="75"/>
      <c r="J2" s="75"/>
      <c r="K2" s="75"/>
    </row>
    <row r="3" spans="1:13" ht="53.4" customHeight="1">
      <c r="A3" s="112" t="s">
        <v>93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</row>
    <row r="4" spans="1:13" ht="9" customHeight="1" thickBot="1">
      <c r="A4" s="1"/>
      <c r="B4" s="1"/>
      <c r="C4" s="1"/>
      <c r="D4" s="1"/>
      <c r="E4" s="66"/>
      <c r="F4" s="66"/>
      <c r="G4" s="68"/>
      <c r="H4" s="66"/>
      <c r="I4" s="66"/>
      <c r="J4" s="68"/>
      <c r="K4" s="66"/>
    </row>
    <row r="5" spans="1:13" ht="26.4" hidden="1" customHeight="1" thickBot="1">
      <c r="A5" s="67"/>
      <c r="B5" s="67"/>
      <c r="C5" s="67"/>
      <c r="D5" s="67"/>
      <c r="E5" s="67"/>
      <c r="F5" s="67"/>
      <c r="G5" s="67"/>
      <c r="H5" s="67"/>
      <c r="I5" s="67"/>
      <c r="J5" s="67"/>
      <c r="K5" s="67"/>
    </row>
    <row r="6" spans="1:13" ht="26.4" hidden="1" customHeight="1" thickBot="1">
      <c r="A6" s="67"/>
      <c r="B6" s="67"/>
      <c r="C6" s="77">
        <f>'Percentage  - not to be printed'!B2</f>
        <v>7.3999999999999996E-2</v>
      </c>
      <c r="D6" s="67"/>
      <c r="E6" s="67"/>
      <c r="F6" s="67"/>
      <c r="G6" s="67"/>
      <c r="H6" s="67"/>
      <c r="I6" s="67"/>
      <c r="J6" s="67"/>
      <c r="K6" s="67"/>
    </row>
    <row r="7" spans="1:13" ht="9.75" hidden="1" customHeight="1" thickBot="1"/>
    <row r="8" spans="1:13" ht="50.25" customHeight="1" thickBot="1">
      <c r="A8" s="86" t="s">
        <v>1</v>
      </c>
      <c r="B8" s="87" t="s">
        <v>0</v>
      </c>
      <c r="C8" s="88">
        <v>41365</v>
      </c>
      <c r="D8" s="88">
        <v>41730</v>
      </c>
      <c r="E8" s="87" t="s">
        <v>16</v>
      </c>
      <c r="F8" s="88">
        <v>41365</v>
      </c>
      <c r="G8" s="88">
        <v>41730</v>
      </c>
      <c r="H8" s="87" t="s">
        <v>17</v>
      </c>
      <c r="I8" s="88">
        <v>41365</v>
      </c>
      <c r="J8" s="88">
        <v>41730</v>
      </c>
      <c r="K8" s="87" t="s">
        <v>18</v>
      </c>
      <c r="L8" s="1"/>
      <c r="M8" s="1"/>
    </row>
    <row r="9" spans="1:13" ht="35.1" customHeight="1" thickBot="1">
      <c r="A9" s="3">
        <v>1</v>
      </c>
      <c r="B9" s="11" t="s">
        <v>19</v>
      </c>
      <c r="C9" s="51">
        <v>555045</v>
      </c>
      <c r="D9" s="79">
        <f>ROUND($C9*(1+$C$6)/3,0)*3</f>
        <v>596118</v>
      </c>
      <c r="E9" s="10">
        <f>ROUNDUP($D9/2080,0)</f>
        <v>287</v>
      </c>
      <c r="F9" s="79">
        <v>634641</v>
      </c>
      <c r="G9" s="79">
        <f>ROUND($F9*(1+$C$6)/3,0)*3</f>
        <v>681603</v>
      </c>
      <c r="H9" s="10">
        <f>ROUNDUP($G9/2080,0)</f>
        <v>328</v>
      </c>
      <c r="I9" s="79">
        <v>736518</v>
      </c>
      <c r="J9" s="79">
        <f>ROUND($I9*(1+$C$6)/3,0)*3</f>
        <v>791019</v>
      </c>
      <c r="K9" s="10">
        <f>ROUNDUP($J9/2080,0)</f>
        <v>381</v>
      </c>
    </row>
    <row r="10" spans="1:13" ht="35.1" customHeight="1" thickBot="1">
      <c r="A10" s="3">
        <v>2</v>
      </c>
      <c r="B10" s="13" t="s">
        <v>20</v>
      </c>
      <c r="C10" s="51">
        <v>747564</v>
      </c>
      <c r="D10" s="79">
        <f t="shared" ref="D10:D15" si="0">ROUND($C10*(1+$C$6)/3,0)*3</f>
        <v>802884</v>
      </c>
      <c r="E10" s="10">
        <f t="shared" ref="E10:E15" si="1">ROUNDUP($D10/2080,0)</f>
        <v>387</v>
      </c>
      <c r="F10" s="79">
        <v>854751</v>
      </c>
      <c r="G10" s="79">
        <f t="shared" ref="G10:G15" si="2">ROUND($F10*(1+$C$6)/3,0)*3</f>
        <v>918003</v>
      </c>
      <c r="H10" s="10">
        <f t="shared" ref="H10:H15" si="3">ROUNDUP($G10/2080,0)</f>
        <v>442</v>
      </c>
      <c r="I10" s="79">
        <v>991974</v>
      </c>
      <c r="J10" s="79">
        <f t="shared" ref="J10:J15" si="4">ROUND($I10*(1+$C$6)/3,0)*3</f>
        <v>1065381</v>
      </c>
      <c r="K10" s="10">
        <f t="shared" ref="K10:K15" si="5">ROUNDUP($J10/2080,0)</f>
        <v>513</v>
      </c>
    </row>
    <row r="11" spans="1:13" ht="35.1" customHeight="1" thickBot="1">
      <c r="A11" s="3">
        <v>3</v>
      </c>
      <c r="B11" s="14" t="s">
        <v>21</v>
      </c>
      <c r="C11" s="51">
        <v>747564</v>
      </c>
      <c r="D11" s="79">
        <f t="shared" si="0"/>
        <v>802884</v>
      </c>
      <c r="E11" s="10">
        <f t="shared" si="1"/>
        <v>387</v>
      </c>
      <c r="F11" s="79">
        <v>854751</v>
      </c>
      <c r="G11" s="79">
        <f t="shared" si="2"/>
        <v>918003</v>
      </c>
      <c r="H11" s="10">
        <f t="shared" si="3"/>
        <v>442</v>
      </c>
      <c r="I11" s="79">
        <v>991974</v>
      </c>
      <c r="J11" s="79">
        <f t="shared" si="4"/>
        <v>1065381</v>
      </c>
      <c r="K11" s="10">
        <f t="shared" si="5"/>
        <v>513</v>
      </c>
    </row>
    <row r="12" spans="1:13" ht="35.1" customHeight="1" thickBot="1">
      <c r="A12" s="3">
        <v>4</v>
      </c>
      <c r="B12" s="14" t="s">
        <v>22</v>
      </c>
      <c r="C12" s="51">
        <v>747564</v>
      </c>
      <c r="D12" s="79">
        <f t="shared" si="0"/>
        <v>802884</v>
      </c>
      <c r="E12" s="10">
        <f t="shared" si="1"/>
        <v>387</v>
      </c>
      <c r="F12" s="79">
        <v>854751</v>
      </c>
      <c r="G12" s="79">
        <f t="shared" si="2"/>
        <v>918003</v>
      </c>
      <c r="H12" s="10">
        <f t="shared" si="3"/>
        <v>442</v>
      </c>
      <c r="I12" s="79">
        <v>991974</v>
      </c>
      <c r="J12" s="79">
        <f t="shared" si="4"/>
        <v>1065381</v>
      </c>
      <c r="K12" s="10">
        <f t="shared" si="5"/>
        <v>513</v>
      </c>
    </row>
    <row r="13" spans="1:13" ht="35.1" customHeight="1" thickBot="1">
      <c r="A13" s="3">
        <v>5</v>
      </c>
      <c r="B13" s="15" t="s">
        <v>23</v>
      </c>
      <c r="C13" s="51">
        <v>747564</v>
      </c>
      <c r="D13" s="79">
        <f t="shared" si="0"/>
        <v>802884</v>
      </c>
      <c r="E13" s="10">
        <f t="shared" si="1"/>
        <v>387</v>
      </c>
      <c r="F13" s="79">
        <v>854751</v>
      </c>
      <c r="G13" s="79">
        <f t="shared" si="2"/>
        <v>918003</v>
      </c>
      <c r="H13" s="10">
        <f t="shared" si="3"/>
        <v>442</v>
      </c>
      <c r="I13" s="79">
        <v>991974</v>
      </c>
      <c r="J13" s="79">
        <f t="shared" si="4"/>
        <v>1065381</v>
      </c>
      <c r="K13" s="10">
        <f t="shared" si="5"/>
        <v>513</v>
      </c>
    </row>
    <row r="14" spans="1:13" ht="35.1" customHeight="1" thickBot="1">
      <c r="A14" s="3">
        <v>6</v>
      </c>
      <c r="B14" s="14" t="s">
        <v>24</v>
      </c>
      <c r="C14" s="51">
        <v>867579</v>
      </c>
      <c r="D14" s="79">
        <f t="shared" si="0"/>
        <v>931779</v>
      </c>
      <c r="E14" s="10">
        <f t="shared" si="1"/>
        <v>448</v>
      </c>
      <c r="F14" s="79">
        <v>991974</v>
      </c>
      <c r="G14" s="79">
        <f t="shared" si="2"/>
        <v>1065381</v>
      </c>
      <c r="H14" s="10">
        <f t="shared" si="3"/>
        <v>513</v>
      </c>
      <c r="I14" s="79">
        <v>1084662</v>
      </c>
      <c r="J14" s="79">
        <f t="shared" si="4"/>
        <v>1164927</v>
      </c>
      <c r="K14" s="10">
        <f t="shared" si="5"/>
        <v>561</v>
      </c>
    </row>
    <row r="15" spans="1:13" ht="35.1" customHeight="1" thickBot="1">
      <c r="A15" s="3">
        <v>7</v>
      </c>
      <c r="B15" s="13" t="s">
        <v>25</v>
      </c>
      <c r="C15" s="51">
        <v>867579</v>
      </c>
      <c r="D15" s="79">
        <f t="shared" si="0"/>
        <v>931779</v>
      </c>
      <c r="E15" s="10">
        <f t="shared" si="1"/>
        <v>448</v>
      </c>
      <c r="F15" s="79">
        <v>991974</v>
      </c>
      <c r="G15" s="79">
        <f t="shared" si="2"/>
        <v>1065381</v>
      </c>
      <c r="H15" s="10">
        <f t="shared" si="3"/>
        <v>513</v>
      </c>
      <c r="I15" s="79">
        <v>1084662</v>
      </c>
      <c r="J15" s="79">
        <f t="shared" si="4"/>
        <v>1164927</v>
      </c>
      <c r="K15" s="10">
        <f t="shared" si="5"/>
        <v>561</v>
      </c>
    </row>
    <row r="16" spans="1:13" ht="13.8" thickBo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 ht="53.25" customHeight="1" thickBot="1">
      <c r="A17" s="86" t="s">
        <v>26</v>
      </c>
      <c r="B17" s="89" t="s">
        <v>0</v>
      </c>
      <c r="C17" s="90"/>
      <c r="D17" s="90"/>
      <c r="E17" s="87" t="s">
        <v>27</v>
      </c>
      <c r="F17" s="91"/>
      <c r="G17" s="91"/>
      <c r="H17" s="87" t="s">
        <v>28</v>
      </c>
      <c r="I17" s="91"/>
      <c r="J17" s="91"/>
      <c r="K17" s="87" t="s">
        <v>29</v>
      </c>
    </row>
    <row r="18" spans="1:11" ht="38.25" customHeight="1" thickBot="1">
      <c r="A18" s="3">
        <v>1</v>
      </c>
      <c r="B18" s="16" t="s">
        <v>30</v>
      </c>
      <c r="C18" s="51">
        <v>555045</v>
      </c>
      <c r="D18" s="79">
        <f t="shared" ref="D18" si="6">ROUND($C18*(1+$C$6)/3,0)*3</f>
        <v>596118</v>
      </c>
      <c r="E18" s="10">
        <f t="shared" ref="E18" si="7">ROUNDUP($D18/2080,0)</f>
        <v>287</v>
      </c>
      <c r="F18" s="79">
        <v>634641</v>
      </c>
      <c r="G18" s="79">
        <f t="shared" ref="G18" si="8">ROUND($F18*(1+$C$6)/3,0)*3</f>
        <v>681603</v>
      </c>
      <c r="H18" s="10">
        <f t="shared" ref="H18" si="9">ROUNDUP($G18/2080,0)</f>
        <v>328</v>
      </c>
      <c r="I18" s="79">
        <v>736518</v>
      </c>
      <c r="J18" s="79">
        <f t="shared" ref="J18" si="10">ROUND($I18*(1+$C$6)/3,0)*3</f>
        <v>791019</v>
      </c>
      <c r="K18" s="10">
        <f t="shared" ref="K18" si="11">ROUNDUP($J18/2080,0)</f>
        <v>381</v>
      </c>
    </row>
    <row r="19" spans="1:11" ht="13.8" thickBot="1">
      <c r="A19" s="2"/>
      <c r="B19" s="17"/>
      <c r="C19" s="17"/>
      <c r="D19" s="17"/>
      <c r="E19" s="2"/>
      <c r="F19" s="2"/>
      <c r="G19" s="2"/>
      <c r="H19" s="2"/>
      <c r="I19" s="2"/>
      <c r="J19" s="2"/>
      <c r="K19" s="2"/>
    </row>
    <row r="20" spans="1:11" ht="53.25" customHeight="1" thickBot="1">
      <c r="A20" s="62" t="s">
        <v>31</v>
      </c>
      <c r="B20" s="63" t="s">
        <v>0</v>
      </c>
      <c r="C20" s="64"/>
      <c r="D20" s="64"/>
      <c r="E20" s="63" t="s">
        <v>16</v>
      </c>
      <c r="F20" s="64"/>
      <c r="G20" s="64"/>
      <c r="H20" s="63" t="s">
        <v>32</v>
      </c>
      <c r="I20" s="64"/>
      <c r="J20" s="64"/>
      <c r="K20" s="63" t="s">
        <v>33</v>
      </c>
    </row>
    <row r="21" spans="1:11" ht="35.25" customHeight="1" thickBot="1">
      <c r="A21" s="3">
        <v>1</v>
      </c>
      <c r="B21" s="18" t="s">
        <v>34</v>
      </c>
      <c r="C21" s="51">
        <v>464241</v>
      </c>
      <c r="D21" s="79">
        <f t="shared" ref="D21" si="12">ROUND($C21*(1+$C$6)/3,0)*3</f>
        <v>498594</v>
      </c>
      <c r="E21" s="10">
        <f t="shared" ref="E21" si="13">ROUNDUP($D21/2080,0)</f>
        <v>240</v>
      </c>
      <c r="F21" s="79">
        <v>507615</v>
      </c>
      <c r="G21" s="79">
        <f t="shared" ref="G21" si="14">ROUND($F21*(1+$C$6)/3,0)*3</f>
        <v>545178</v>
      </c>
      <c r="H21" s="10">
        <f t="shared" ref="H21" si="15">ROUNDUP($G21/2080,0)</f>
        <v>263</v>
      </c>
      <c r="I21" s="79">
        <v>555045</v>
      </c>
      <c r="J21" s="79">
        <f t="shared" ref="J21" si="16">ROUND($I21*(1+$C$6)/3,0)*3</f>
        <v>596118</v>
      </c>
      <c r="K21" s="10">
        <f t="shared" ref="K21" si="17">ROUNDUP($J21/2080,0)</f>
        <v>287</v>
      </c>
    </row>
    <row r="22" spans="1:11" ht="6.75" customHeight="1" thickBot="1">
      <c r="A22" s="2"/>
      <c r="B22" s="19"/>
      <c r="C22" s="20"/>
      <c r="D22" s="20"/>
      <c r="E22" s="2"/>
      <c r="F22" s="2"/>
      <c r="G22" s="2"/>
      <c r="H22" s="2"/>
      <c r="I22" s="2"/>
      <c r="J22" s="2"/>
      <c r="K22" s="2"/>
    </row>
    <row r="23" spans="1:11" ht="53.25" customHeight="1" thickBot="1">
      <c r="A23" s="86" t="s">
        <v>94</v>
      </c>
      <c r="B23" s="87" t="s">
        <v>0</v>
      </c>
      <c r="C23" s="91"/>
      <c r="D23" s="91"/>
      <c r="E23" s="92" t="s">
        <v>131</v>
      </c>
      <c r="F23" s="23"/>
      <c r="G23" s="23"/>
      <c r="H23" s="23"/>
      <c r="I23" s="23"/>
      <c r="J23" s="23"/>
      <c r="K23" s="23"/>
    </row>
    <row r="24" spans="1:11" ht="35.25" customHeight="1" thickBot="1">
      <c r="A24" s="3">
        <v>1</v>
      </c>
      <c r="B24" s="18" t="s">
        <v>129</v>
      </c>
      <c r="C24" s="51">
        <v>110556</v>
      </c>
      <c r="D24" s="79">
        <f t="shared" ref="D24" si="18">ROUND($C24*(1+$C$6)/3,0)*3</f>
        <v>118737</v>
      </c>
      <c r="E24" s="10">
        <f t="shared" ref="E24" si="19">ROUNDUP($D24/2080,0)</f>
        <v>58</v>
      </c>
      <c r="F24" s="74"/>
      <c r="G24" s="74"/>
      <c r="H24" s="22"/>
      <c r="I24" s="74"/>
      <c r="J24" s="74"/>
      <c r="K24" s="22"/>
    </row>
    <row r="25" spans="1:11" ht="13.8" thickBot="1">
      <c r="B25" s="1"/>
      <c r="C25" s="1"/>
      <c r="D25" s="1"/>
    </row>
    <row r="26" spans="1:11" ht="53.25" customHeight="1" thickBot="1">
      <c r="A26" s="86" t="s">
        <v>99</v>
      </c>
      <c r="B26" s="87" t="s">
        <v>0</v>
      </c>
      <c r="C26" s="91"/>
      <c r="D26" s="91"/>
      <c r="E26" s="87" t="s">
        <v>132</v>
      </c>
      <c r="F26" s="91"/>
      <c r="G26" s="91"/>
      <c r="H26" s="87" t="s">
        <v>32</v>
      </c>
      <c r="I26" s="91"/>
      <c r="J26" s="91"/>
      <c r="K26" s="87" t="s">
        <v>33</v>
      </c>
    </row>
    <row r="27" spans="1:11" ht="27" thickBot="1">
      <c r="A27" s="3">
        <v>2</v>
      </c>
      <c r="B27" s="18" t="s">
        <v>130</v>
      </c>
      <c r="C27" s="51">
        <v>138213</v>
      </c>
      <c r="D27" s="79">
        <f t="shared" ref="D27" si="20">ROUND($C27*(1+$C$6)/3,0)*3</f>
        <v>148440</v>
      </c>
      <c r="E27" s="10">
        <f t="shared" ref="E27" si="21">ROUNDUP($D27/2080,0)</f>
        <v>72</v>
      </c>
      <c r="F27" s="79">
        <v>160404</v>
      </c>
      <c r="G27" s="79">
        <f t="shared" ref="G27" si="22">ROUND($F27*(1+$C$6)/3,0)*3</f>
        <v>172275</v>
      </c>
      <c r="H27" s="10">
        <f t="shared" ref="H27" si="23">ROUNDUP($G27/2080,0)</f>
        <v>83</v>
      </c>
      <c r="I27" s="79">
        <v>173823</v>
      </c>
      <c r="J27" s="79">
        <f t="shared" ref="J27" si="24">ROUND($I27*(1+$C$6)/3,0)*3</f>
        <v>186687</v>
      </c>
      <c r="K27" s="10">
        <f t="shared" ref="K27" si="25">ROUNDUP($J27/2080,0)</f>
        <v>90</v>
      </c>
    </row>
    <row r="28" spans="1:11">
      <c r="B28" s="1"/>
      <c r="C28" s="1"/>
      <c r="D28" s="1"/>
    </row>
    <row r="29" spans="1:11">
      <c r="B29" s="1"/>
      <c r="C29" s="1"/>
      <c r="D29" s="1"/>
    </row>
    <row r="30" spans="1:11">
      <c r="B30" s="1"/>
      <c r="C30" s="1"/>
      <c r="D30" s="1"/>
    </row>
    <row r="31" spans="1:11">
      <c r="B31" s="1"/>
      <c r="C31" s="1"/>
      <c r="D31" s="1"/>
    </row>
    <row r="32" spans="1:11">
      <c r="B32" s="1"/>
      <c r="C32" s="1"/>
      <c r="D32" s="1"/>
    </row>
    <row r="33" spans="2:4">
      <c r="B33" s="1"/>
      <c r="C33" s="1"/>
      <c r="D33" s="1"/>
    </row>
  </sheetData>
  <mergeCells count="2">
    <mergeCell ref="E1:K1"/>
    <mergeCell ref="A3:K3"/>
  </mergeCells>
  <pageMargins left="0.6692913385826772" right="0.6692913385826772" top="0.74803149606299213" bottom="0.74803149606299213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</sheetPr>
  <dimension ref="A1:M82"/>
  <sheetViews>
    <sheetView view="pageBreakPreview" workbookViewId="0">
      <selection activeCell="A3" sqref="A3:K3"/>
    </sheetView>
  </sheetViews>
  <sheetFormatPr defaultRowHeight="13.2"/>
  <cols>
    <col min="1" max="1" width="4.44140625" customWidth="1"/>
    <col min="2" max="2" width="24.33203125" customWidth="1"/>
    <col min="3" max="4" width="14.44140625" hidden="1" customWidth="1"/>
    <col min="5" max="5" width="20.109375" customWidth="1"/>
    <col min="6" max="7" width="12.44140625" hidden="1" customWidth="1"/>
    <col min="8" max="8" width="21.6640625" customWidth="1"/>
    <col min="9" max="10" width="12.5546875" hidden="1" customWidth="1"/>
    <col min="11" max="11" width="20.33203125" customWidth="1"/>
  </cols>
  <sheetData>
    <row r="1" spans="1:13" ht="59.4" customHeight="1">
      <c r="E1" s="111" t="s">
        <v>134</v>
      </c>
      <c r="F1" s="111"/>
      <c r="G1" s="111"/>
      <c r="H1" s="111"/>
      <c r="I1" s="111"/>
      <c r="J1" s="111"/>
      <c r="K1" s="111"/>
    </row>
    <row r="2" spans="1:13" ht="13.2" customHeight="1">
      <c r="E2" s="75"/>
      <c r="F2" s="75"/>
      <c r="G2" s="75"/>
      <c r="H2" s="75"/>
      <c r="I2" s="75"/>
      <c r="J2" s="75"/>
      <c r="K2" s="75"/>
    </row>
    <row r="3" spans="1:13" ht="46.8" customHeight="1" thickBot="1">
      <c r="A3" s="112" t="s">
        <v>92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</row>
    <row r="4" spans="1:13" ht="17.399999999999999" hidden="1" customHeight="1" thickBot="1">
      <c r="A4" s="1"/>
      <c r="B4" s="1"/>
      <c r="C4" s="1"/>
      <c r="D4" s="1"/>
      <c r="E4" s="68"/>
      <c r="F4" s="68"/>
      <c r="G4" s="68"/>
      <c r="H4" s="68"/>
      <c r="I4" s="68"/>
      <c r="J4" s="68"/>
      <c r="K4" s="68"/>
    </row>
    <row r="5" spans="1:13" ht="17.399999999999999" hidden="1" customHeight="1" thickBot="1">
      <c r="A5" s="1"/>
      <c r="B5" s="1"/>
      <c r="C5" s="81">
        <f>'Percentage  - not to be printed'!B2</f>
        <v>7.3999999999999996E-2</v>
      </c>
      <c r="D5" s="1"/>
      <c r="E5" s="68"/>
      <c r="F5" s="68"/>
      <c r="G5" s="68"/>
      <c r="H5" s="68"/>
      <c r="I5" s="68"/>
      <c r="J5" s="68"/>
      <c r="K5" s="68"/>
    </row>
    <row r="6" spans="1:13" ht="18" hidden="1" customHeight="1">
      <c r="A6" s="1"/>
      <c r="B6" s="1"/>
      <c r="C6" s="1"/>
      <c r="D6" s="1"/>
      <c r="E6" s="66"/>
      <c r="F6" s="66"/>
      <c r="G6" s="68"/>
      <c r="H6" s="66"/>
      <c r="I6" s="66"/>
      <c r="J6" s="68"/>
      <c r="K6" s="66"/>
    </row>
    <row r="7" spans="1:13" ht="21" customHeight="1" thickBot="1">
      <c r="A7" s="117" t="s">
        <v>104</v>
      </c>
      <c r="B7" s="118"/>
      <c r="C7" s="118"/>
      <c r="D7" s="118"/>
      <c r="E7" s="118"/>
      <c r="F7" s="118"/>
      <c r="G7" s="118"/>
      <c r="H7" s="118"/>
      <c r="I7" s="118"/>
      <c r="J7" s="118"/>
      <c r="K7" s="119"/>
    </row>
    <row r="8" spans="1:13" ht="9.75" customHeight="1" thickBot="1"/>
    <row r="9" spans="1:13" ht="50.25" customHeight="1" thickBot="1">
      <c r="A9" s="86" t="s">
        <v>1</v>
      </c>
      <c r="B9" s="92" t="s">
        <v>0</v>
      </c>
      <c r="C9" s="88">
        <v>41365</v>
      </c>
      <c r="D9" s="88">
        <v>41730</v>
      </c>
      <c r="E9" s="87" t="s">
        <v>7</v>
      </c>
      <c r="F9" s="88">
        <v>41365</v>
      </c>
      <c r="G9" s="88">
        <v>41730</v>
      </c>
      <c r="H9" s="87" t="s">
        <v>8</v>
      </c>
      <c r="I9" s="88">
        <v>41365</v>
      </c>
      <c r="J9" s="88">
        <v>41730</v>
      </c>
      <c r="K9" s="87" t="s">
        <v>9</v>
      </c>
      <c r="L9" s="1"/>
      <c r="M9" s="1"/>
    </row>
    <row r="10" spans="1:13" ht="18" customHeight="1" thickBot="1">
      <c r="A10" s="4">
        <v>1</v>
      </c>
      <c r="B10" s="7" t="s">
        <v>51</v>
      </c>
      <c r="C10" s="53">
        <v>211902</v>
      </c>
      <c r="D10" s="93">
        <f>ROUND($C10*(1+$C$5)/3,0)*3</f>
        <v>227583</v>
      </c>
      <c r="E10" s="127">
        <f>ROUNDUP(($D10*1.37)/2080,0)</f>
        <v>150</v>
      </c>
      <c r="F10" s="94">
        <v>249612</v>
      </c>
      <c r="G10" s="79">
        <f>ROUND($F10*(1+$C$5)/3,0)*3</f>
        <v>268083</v>
      </c>
      <c r="H10" s="127">
        <f>ROUNDUP(($G10*1.37)/2080,0)</f>
        <v>177</v>
      </c>
      <c r="I10" s="94">
        <v>294036</v>
      </c>
      <c r="J10" s="79">
        <f>ROUND($I10*(1+$C$5)/3,0)*3</f>
        <v>315795</v>
      </c>
      <c r="K10" s="127">
        <f>ROUNDUP(($J10*1.37)/2080,0)</f>
        <v>208</v>
      </c>
    </row>
    <row r="11" spans="1:13" ht="18" customHeight="1" thickBot="1">
      <c r="A11" s="5">
        <v>2</v>
      </c>
      <c r="B11" s="8" t="s">
        <v>52</v>
      </c>
      <c r="C11" s="54"/>
      <c r="D11" s="71"/>
      <c r="E11" s="127"/>
      <c r="F11" s="95"/>
      <c r="G11" s="95"/>
      <c r="H11" s="127"/>
      <c r="I11" s="95"/>
      <c r="J11" s="95"/>
      <c r="K11" s="127"/>
    </row>
    <row r="12" spans="1:13" ht="27" thickBot="1">
      <c r="A12" s="5">
        <v>3</v>
      </c>
      <c r="B12" s="8" t="s">
        <v>53</v>
      </c>
      <c r="C12" s="54"/>
      <c r="D12" s="71"/>
      <c r="E12" s="127"/>
      <c r="F12" s="95"/>
      <c r="G12" s="95"/>
      <c r="H12" s="127"/>
      <c r="I12" s="95"/>
      <c r="J12" s="95"/>
      <c r="K12" s="127"/>
    </row>
    <row r="13" spans="1:13" ht="18" customHeight="1" thickBot="1">
      <c r="A13" s="5">
        <v>4</v>
      </c>
      <c r="B13" s="8" t="s">
        <v>2</v>
      </c>
      <c r="C13" s="54"/>
      <c r="D13" s="71"/>
      <c r="E13" s="127"/>
      <c r="F13" s="95"/>
      <c r="G13" s="95"/>
      <c r="H13" s="127"/>
      <c r="I13" s="95"/>
      <c r="J13" s="95"/>
      <c r="K13" s="127"/>
    </row>
    <row r="14" spans="1:13" ht="18" customHeight="1" thickBot="1">
      <c r="A14" s="5">
        <v>5</v>
      </c>
      <c r="B14" s="8" t="s">
        <v>54</v>
      </c>
      <c r="C14" s="54"/>
      <c r="D14" s="71"/>
      <c r="E14" s="127"/>
      <c r="F14" s="95"/>
      <c r="G14" s="95"/>
      <c r="H14" s="127"/>
      <c r="I14" s="95"/>
      <c r="J14" s="95"/>
      <c r="K14" s="127"/>
    </row>
    <row r="15" spans="1:13" ht="26.25" customHeight="1" thickBot="1">
      <c r="A15" s="5">
        <v>6</v>
      </c>
      <c r="B15" s="8" t="s">
        <v>55</v>
      </c>
      <c r="C15" s="54"/>
      <c r="D15" s="71"/>
      <c r="E15" s="127"/>
      <c r="F15" s="95"/>
      <c r="G15" s="95"/>
      <c r="H15" s="127"/>
      <c r="I15" s="95"/>
      <c r="J15" s="95"/>
      <c r="K15" s="127"/>
    </row>
    <row r="16" spans="1:13" ht="26.25" customHeight="1" thickBot="1">
      <c r="A16" s="5">
        <v>7</v>
      </c>
      <c r="B16" s="8" t="s">
        <v>3</v>
      </c>
      <c r="C16" s="54"/>
      <c r="D16" s="71"/>
      <c r="E16" s="127"/>
      <c r="F16" s="95"/>
      <c r="G16" s="95"/>
      <c r="H16" s="127"/>
      <c r="I16" s="95"/>
      <c r="J16" s="95"/>
      <c r="K16" s="127"/>
    </row>
    <row r="17" spans="1:11" ht="27" thickBot="1">
      <c r="A17" s="5">
        <v>8</v>
      </c>
      <c r="B17" s="8" t="s">
        <v>56</v>
      </c>
      <c r="C17" s="54"/>
      <c r="D17" s="71"/>
      <c r="E17" s="127"/>
      <c r="F17" s="95"/>
      <c r="G17" s="95"/>
      <c r="H17" s="127"/>
      <c r="I17" s="95"/>
      <c r="J17" s="95"/>
      <c r="K17" s="127"/>
    </row>
    <row r="18" spans="1:11" ht="27" thickBot="1">
      <c r="A18" s="5">
        <v>9</v>
      </c>
      <c r="B18" s="8" t="s">
        <v>57</v>
      </c>
      <c r="C18" s="54"/>
      <c r="D18" s="71"/>
      <c r="E18" s="127"/>
      <c r="F18" s="95"/>
      <c r="G18" s="95"/>
      <c r="H18" s="127"/>
      <c r="I18" s="95"/>
      <c r="J18" s="95"/>
      <c r="K18" s="127"/>
    </row>
    <row r="19" spans="1:11" ht="27" thickBot="1">
      <c r="A19" s="5">
        <v>10</v>
      </c>
      <c r="B19" s="8" t="s">
        <v>58</v>
      </c>
      <c r="C19" s="54"/>
      <c r="D19" s="71"/>
      <c r="E19" s="127"/>
      <c r="F19" s="95"/>
      <c r="G19" s="95"/>
      <c r="H19" s="127"/>
      <c r="I19" s="95"/>
      <c r="J19" s="95"/>
      <c r="K19" s="127"/>
    </row>
    <row r="20" spans="1:11" ht="17.25" customHeight="1" thickBot="1">
      <c r="A20" s="5">
        <v>11</v>
      </c>
      <c r="B20" s="8" t="s">
        <v>59</v>
      </c>
      <c r="C20" s="54"/>
      <c r="D20" s="71"/>
      <c r="E20" s="127"/>
      <c r="F20" s="95"/>
      <c r="G20" s="95"/>
      <c r="H20" s="127"/>
      <c r="I20" s="95"/>
      <c r="J20" s="95"/>
      <c r="K20" s="127"/>
    </row>
    <row r="21" spans="1:11" ht="17.25" customHeight="1" thickBot="1">
      <c r="A21" s="5">
        <v>12</v>
      </c>
      <c r="B21" s="8" t="s">
        <v>60</v>
      </c>
      <c r="C21" s="54"/>
      <c r="D21" s="71"/>
      <c r="E21" s="127"/>
      <c r="F21" s="95"/>
      <c r="G21" s="95"/>
      <c r="H21" s="127"/>
      <c r="I21" s="95"/>
      <c r="J21" s="95"/>
      <c r="K21" s="127"/>
    </row>
    <row r="22" spans="1:11" ht="27" thickBot="1">
      <c r="A22" s="5">
        <v>13</v>
      </c>
      <c r="B22" s="8" t="s">
        <v>61</v>
      </c>
      <c r="C22" s="54"/>
      <c r="D22" s="71"/>
      <c r="E22" s="127"/>
      <c r="F22" s="95"/>
      <c r="G22" s="95"/>
      <c r="H22" s="127"/>
      <c r="I22" s="95"/>
      <c r="J22" s="95"/>
      <c r="K22" s="127"/>
    </row>
    <row r="23" spans="1:11" ht="13.8" thickBot="1">
      <c r="A23" s="5">
        <v>14</v>
      </c>
      <c r="B23" s="8" t="s">
        <v>62</v>
      </c>
      <c r="C23" s="54"/>
      <c r="D23" s="71"/>
      <c r="E23" s="127"/>
      <c r="F23" s="95"/>
      <c r="G23" s="95"/>
      <c r="H23" s="127"/>
      <c r="I23" s="95"/>
      <c r="J23" s="95"/>
      <c r="K23" s="127"/>
    </row>
    <row r="24" spans="1:11" ht="17.25" customHeight="1" thickBot="1">
      <c r="A24" s="5">
        <v>15</v>
      </c>
      <c r="B24" s="8" t="s">
        <v>4</v>
      </c>
      <c r="C24" s="54"/>
      <c r="D24" s="71"/>
      <c r="E24" s="127"/>
      <c r="F24" s="95"/>
      <c r="G24" s="95"/>
      <c r="H24" s="127"/>
      <c r="I24" s="95"/>
      <c r="J24" s="95"/>
      <c r="K24" s="127"/>
    </row>
    <row r="25" spans="1:11" ht="17.25" customHeight="1" thickBot="1">
      <c r="A25" s="5">
        <v>16</v>
      </c>
      <c r="B25" s="8" t="s">
        <v>5</v>
      </c>
      <c r="C25" s="54"/>
      <c r="D25" s="71"/>
      <c r="E25" s="127"/>
      <c r="F25" s="95"/>
      <c r="G25" s="95"/>
      <c r="H25" s="127"/>
      <c r="I25" s="95"/>
      <c r="J25" s="95"/>
      <c r="K25" s="127"/>
    </row>
    <row r="26" spans="1:11" ht="26.25" customHeight="1" thickBot="1">
      <c r="A26" s="5">
        <v>17</v>
      </c>
      <c r="B26" s="8" t="s">
        <v>6</v>
      </c>
      <c r="C26" s="54"/>
      <c r="D26" s="71"/>
      <c r="E26" s="127"/>
      <c r="F26" s="95"/>
      <c r="G26" s="95"/>
      <c r="H26" s="127"/>
      <c r="I26" s="95"/>
      <c r="J26" s="95"/>
      <c r="K26" s="127"/>
    </row>
    <row r="27" spans="1:11" ht="17.25" customHeight="1" thickBot="1">
      <c r="A27" s="5">
        <v>18</v>
      </c>
      <c r="B27" s="8" t="s">
        <v>63</v>
      </c>
      <c r="C27" s="54"/>
      <c r="D27" s="71"/>
      <c r="E27" s="127"/>
      <c r="F27" s="95"/>
      <c r="G27" s="95"/>
      <c r="H27" s="127"/>
      <c r="I27" s="95"/>
      <c r="J27" s="95"/>
      <c r="K27" s="127"/>
    </row>
    <row r="28" spans="1:11" ht="17.25" customHeight="1" thickBot="1">
      <c r="A28" s="5">
        <v>19</v>
      </c>
      <c r="B28" s="8" t="s">
        <v>64</v>
      </c>
      <c r="C28" s="54"/>
      <c r="D28" s="71"/>
      <c r="E28" s="127"/>
      <c r="F28" s="95"/>
      <c r="G28" s="95"/>
      <c r="H28" s="127"/>
      <c r="I28" s="95"/>
      <c r="J28" s="95"/>
      <c r="K28" s="127"/>
    </row>
    <row r="29" spans="1:11" ht="17.25" customHeight="1" thickBot="1">
      <c r="A29" s="5">
        <v>20</v>
      </c>
      <c r="B29" s="8" t="s">
        <v>65</v>
      </c>
      <c r="C29" s="54"/>
      <c r="D29" s="71"/>
      <c r="E29" s="127"/>
      <c r="F29" s="95"/>
      <c r="G29" s="95"/>
      <c r="H29" s="127"/>
      <c r="I29" s="95"/>
      <c r="J29" s="95"/>
      <c r="K29" s="127"/>
    </row>
    <row r="30" spans="1:11" ht="27" thickBot="1">
      <c r="A30" s="5">
        <v>21</v>
      </c>
      <c r="B30" s="8" t="s">
        <v>66</v>
      </c>
      <c r="C30" s="54"/>
      <c r="D30" s="71"/>
      <c r="E30" s="127"/>
      <c r="F30" s="95"/>
      <c r="G30" s="95"/>
      <c r="H30" s="127"/>
      <c r="I30" s="95"/>
      <c r="J30" s="95"/>
      <c r="K30" s="127"/>
    </row>
    <row r="31" spans="1:11" ht="26.25" customHeight="1" thickBot="1">
      <c r="A31" s="5">
        <v>22</v>
      </c>
      <c r="B31" s="8" t="s">
        <v>67</v>
      </c>
      <c r="C31" s="54"/>
      <c r="D31" s="71"/>
      <c r="E31" s="127"/>
      <c r="F31" s="95"/>
      <c r="G31" s="95"/>
      <c r="H31" s="127"/>
      <c r="I31" s="95"/>
      <c r="J31" s="95"/>
      <c r="K31" s="127"/>
    </row>
    <row r="32" spans="1:11" ht="27" thickBot="1">
      <c r="A32" s="5">
        <v>23</v>
      </c>
      <c r="B32" s="8" t="s">
        <v>68</v>
      </c>
      <c r="C32" s="54"/>
      <c r="D32" s="71"/>
      <c r="E32" s="127"/>
      <c r="F32" s="95"/>
      <c r="G32" s="95"/>
      <c r="H32" s="127"/>
      <c r="I32" s="95"/>
      <c r="J32" s="95"/>
      <c r="K32" s="127"/>
    </row>
    <row r="33" spans="1:13" ht="27" thickBot="1">
      <c r="A33" s="6">
        <v>24</v>
      </c>
      <c r="B33" s="9" t="s">
        <v>69</v>
      </c>
      <c r="C33" s="55"/>
      <c r="D33" s="71"/>
      <c r="E33" s="127"/>
      <c r="F33" s="95"/>
      <c r="G33" s="95"/>
      <c r="H33" s="127"/>
      <c r="I33" s="95"/>
      <c r="J33" s="95"/>
      <c r="K33" s="127"/>
    </row>
    <row r="34" spans="1:13" ht="13.8" thickBo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3" ht="21" customHeight="1" thickBot="1">
      <c r="A35" s="117" t="s">
        <v>105</v>
      </c>
      <c r="B35" s="118"/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3" ht="9.75" customHeight="1" thickBot="1"/>
    <row r="37" spans="1:13" ht="50.25" customHeight="1" thickBot="1">
      <c r="A37" s="86" t="s">
        <v>1</v>
      </c>
      <c r="B37" s="92" t="s">
        <v>0</v>
      </c>
      <c r="C37" s="103" t="s">
        <v>86</v>
      </c>
      <c r="D37" s="103"/>
      <c r="E37" s="87" t="s">
        <v>7</v>
      </c>
      <c r="F37" s="103" t="s">
        <v>86</v>
      </c>
      <c r="G37" s="103"/>
      <c r="H37" s="87" t="s">
        <v>18</v>
      </c>
      <c r="I37" s="72"/>
      <c r="J37" s="72"/>
      <c r="K37" s="23"/>
      <c r="L37" s="1"/>
      <c r="M37" s="1"/>
    </row>
    <row r="38" spans="1:13" ht="18" customHeight="1" thickBot="1">
      <c r="A38" s="99">
        <v>1</v>
      </c>
      <c r="B38" s="96" t="s">
        <v>107</v>
      </c>
      <c r="C38" s="53">
        <v>111714</v>
      </c>
      <c r="D38" s="93">
        <f>ROUND($C38*(1+$C$5)/3,0)*3</f>
        <v>119982</v>
      </c>
      <c r="E38" s="127">
        <f>ROUNDUP(($D38*1.37)/2080,0)</f>
        <v>80</v>
      </c>
      <c r="F38" s="94">
        <v>131589</v>
      </c>
      <c r="G38" s="79">
        <f>ROUND($F38*(1+$C$5)/3,0)*3</f>
        <v>141327</v>
      </c>
      <c r="H38" s="127">
        <f>ROUNDUP(($G38*1.37)/2080,0)</f>
        <v>94</v>
      </c>
      <c r="I38" s="71"/>
      <c r="J38" s="71"/>
      <c r="K38" s="116"/>
    </row>
    <row r="39" spans="1:13" ht="23.4" thickBot="1">
      <c r="A39" s="100">
        <v>2</v>
      </c>
      <c r="B39" s="97" t="s">
        <v>108</v>
      </c>
      <c r="C39" s="54"/>
      <c r="D39" s="71"/>
      <c r="E39" s="127"/>
      <c r="F39" s="95"/>
      <c r="G39" s="95"/>
      <c r="H39" s="127"/>
      <c r="I39" s="71"/>
      <c r="J39" s="71"/>
      <c r="K39" s="116"/>
    </row>
    <row r="40" spans="1:13" ht="23.4" thickBot="1">
      <c r="A40" s="100">
        <v>3</v>
      </c>
      <c r="B40" s="97" t="s">
        <v>109</v>
      </c>
      <c r="C40" s="54"/>
      <c r="D40" s="71"/>
      <c r="E40" s="127"/>
      <c r="F40" s="95"/>
      <c r="G40" s="95"/>
      <c r="H40" s="127"/>
      <c r="I40" s="71"/>
      <c r="J40" s="71"/>
      <c r="K40" s="116"/>
    </row>
    <row r="41" spans="1:13" ht="23.4" thickBot="1">
      <c r="A41" s="100">
        <v>4</v>
      </c>
      <c r="B41" s="97" t="s">
        <v>110</v>
      </c>
      <c r="C41" s="54"/>
      <c r="D41" s="71"/>
      <c r="E41" s="127"/>
      <c r="F41" s="95"/>
      <c r="G41" s="95"/>
      <c r="H41" s="127"/>
      <c r="I41" s="71"/>
      <c r="J41" s="71"/>
      <c r="K41" s="116"/>
    </row>
    <row r="42" spans="1:13" ht="23.4" thickBot="1">
      <c r="A42" s="100">
        <v>5</v>
      </c>
      <c r="B42" s="97" t="s">
        <v>111</v>
      </c>
      <c r="C42" s="54"/>
      <c r="D42" s="71"/>
      <c r="E42" s="127"/>
      <c r="F42" s="95"/>
      <c r="G42" s="95"/>
      <c r="H42" s="127"/>
      <c r="I42" s="71"/>
      <c r="J42" s="71"/>
      <c r="K42" s="116"/>
    </row>
    <row r="43" spans="1:13" ht="26.25" customHeight="1" thickBot="1">
      <c r="A43" s="100">
        <v>6</v>
      </c>
      <c r="B43" s="97" t="s">
        <v>112</v>
      </c>
      <c r="C43" s="54"/>
      <c r="D43" s="71"/>
      <c r="E43" s="127"/>
      <c r="F43" s="95"/>
      <c r="G43" s="95"/>
      <c r="H43" s="127"/>
      <c r="I43" s="71"/>
      <c r="J43" s="71"/>
      <c r="K43" s="116"/>
    </row>
    <row r="44" spans="1:13" ht="26.25" customHeight="1" thickBot="1">
      <c r="A44" s="100">
        <v>7</v>
      </c>
      <c r="B44" s="97" t="s">
        <v>113</v>
      </c>
      <c r="C44" s="54"/>
      <c r="D44" s="71"/>
      <c r="E44" s="127"/>
      <c r="F44" s="95"/>
      <c r="G44" s="95"/>
      <c r="H44" s="127"/>
      <c r="I44" s="71"/>
      <c r="J44" s="71"/>
      <c r="K44" s="116"/>
    </row>
    <row r="45" spans="1:13" ht="23.4" thickBot="1">
      <c r="A45" s="101">
        <v>8</v>
      </c>
      <c r="B45" s="98" t="s">
        <v>114</v>
      </c>
      <c r="C45" s="54"/>
      <c r="D45" s="71"/>
      <c r="E45" s="127"/>
      <c r="F45" s="95"/>
      <c r="G45" s="95"/>
      <c r="H45" s="127"/>
      <c r="I45" s="71"/>
      <c r="J45" s="71"/>
      <c r="K45" s="116"/>
    </row>
    <row r="46" spans="1:13" ht="13.8" thickBo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3" ht="21" customHeight="1" thickBot="1">
      <c r="A47" s="117" t="s">
        <v>106</v>
      </c>
      <c r="B47" s="118"/>
      <c r="C47" s="118"/>
      <c r="D47" s="118"/>
      <c r="E47" s="118"/>
      <c r="F47" s="118"/>
      <c r="G47" s="118"/>
      <c r="H47" s="118"/>
      <c r="I47" s="118"/>
      <c r="J47" s="118"/>
      <c r="K47" s="119"/>
    </row>
    <row r="48" spans="1:13" ht="9.75" customHeight="1" thickBot="1"/>
    <row r="49" spans="1:13" ht="50.25" customHeight="1" thickBot="1">
      <c r="A49" s="86" t="s">
        <v>1</v>
      </c>
      <c r="B49" s="92" t="s">
        <v>0</v>
      </c>
      <c r="C49" s="103" t="s">
        <v>86</v>
      </c>
      <c r="D49" s="103"/>
      <c r="E49" s="87" t="s">
        <v>7</v>
      </c>
      <c r="F49" s="103" t="s">
        <v>86</v>
      </c>
      <c r="G49" s="103"/>
      <c r="H49" s="92" t="s">
        <v>18</v>
      </c>
      <c r="I49" s="72"/>
      <c r="J49" s="72"/>
      <c r="K49" s="23"/>
      <c r="L49" s="1"/>
      <c r="M49" s="1"/>
    </row>
    <row r="50" spans="1:13" ht="23.4" thickBot="1">
      <c r="A50" s="99">
        <v>1</v>
      </c>
      <c r="B50" s="96" t="s">
        <v>115</v>
      </c>
      <c r="C50" s="53">
        <v>139662</v>
      </c>
      <c r="D50" s="93">
        <f>ROUND($C50*(1+$C$5)/3,0)*3</f>
        <v>149997</v>
      </c>
      <c r="E50" s="113">
        <f>ROUNDUP(($D50*1.37)/2080,0)</f>
        <v>99</v>
      </c>
      <c r="F50" s="102">
        <v>164514</v>
      </c>
      <c r="G50" s="93">
        <f>ROUND($F50*(1+$C$5)/3,0)*3</f>
        <v>176688</v>
      </c>
      <c r="H50" s="113">
        <f>ROUNDUP(($G50*1.37)/2080,0)</f>
        <v>117</v>
      </c>
      <c r="I50" s="71"/>
      <c r="J50" s="71"/>
      <c r="K50" s="116"/>
    </row>
    <row r="51" spans="1:13" ht="22.8">
      <c r="A51" s="100">
        <v>2</v>
      </c>
      <c r="B51" s="97" t="s">
        <v>116</v>
      </c>
      <c r="C51" s="54"/>
      <c r="D51" s="71"/>
      <c r="E51" s="114"/>
      <c r="F51" s="71"/>
      <c r="G51" s="73"/>
      <c r="H51" s="114"/>
      <c r="I51" s="71"/>
      <c r="J51" s="71"/>
      <c r="K51" s="116"/>
    </row>
    <row r="52" spans="1:13" ht="22.8">
      <c r="A52" s="100">
        <v>3</v>
      </c>
      <c r="B52" s="97" t="s">
        <v>117</v>
      </c>
      <c r="C52" s="54"/>
      <c r="D52" s="71"/>
      <c r="E52" s="114"/>
      <c r="F52" s="71"/>
      <c r="G52" s="73"/>
      <c r="H52" s="114"/>
      <c r="I52" s="71"/>
      <c r="J52" s="71"/>
      <c r="K52" s="116"/>
    </row>
    <row r="53" spans="1:13" ht="22.8">
      <c r="A53" s="100">
        <v>4</v>
      </c>
      <c r="B53" s="97" t="s">
        <v>118</v>
      </c>
      <c r="C53" s="54"/>
      <c r="D53" s="71"/>
      <c r="E53" s="114"/>
      <c r="F53" s="71"/>
      <c r="G53" s="73"/>
      <c r="H53" s="114"/>
      <c r="I53" s="71"/>
      <c r="J53" s="71"/>
      <c r="K53" s="116"/>
    </row>
    <row r="54" spans="1:13" ht="18" customHeight="1">
      <c r="A54" s="100">
        <v>5</v>
      </c>
      <c r="B54" s="97" t="s">
        <v>119</v>
      </c>
      <c r="C54" s="54"/>
      <c r="D54" s="71"/>
      <c r="E54" s="114"/>
      <c r="F54" s="71"/>
      <c r="G54" s="73"/>
      <c r="H54" s="114"/>
      <c r="I54" s="71"/>
      <c r="J54" s="71"/>
      <c r="K54" s="116"/>
    </row>
    <row r="55" spans="1:13">
      <c r="A55" s="100">
        <v>6</v>
      </c>
      <c r="B55" s="97" t="s">
        <v>120</v>
      </c>
      <c r="C55" s="54"/>
      <c r="D55" s="71"/>
      <c r="E55" s="114"/>
      <c r="F55" s="71"/>
      <c r="G55" s="73"/>
      <c r="H55" s="114"/>
      <c r="I55" s="71"/>
      <c r="J55" s="71"/>
      <c r="K55" s="116"/>
    </row>
    <row r="56" spans="1:13" ht="26.25" customHeight="1">
      <c r="A56" s="100">
        <v>7</v>
      </c>
      <c r="B56" s="97" t="s">
        <v>121</v>
      </c>
      <c r="C56" s="54"/>
      <c r="D56" s="71"/>
      <c r="E56" s="114"/>
      <c r="F56" s="71"/>
      <c r="G56" s="73"/>
      <c r="H56" s="114"/>
      <c r="I56" s="71"/>
      <c r="J56" s="71"/>
      <c r="K56" s="116"/>
    </row>
    <row r="57" spans="1:13" ht="22.8">
      <c r="A57" s="100">
        <v>8</v>
      </c>
      <c r="B57" s="97" t="s">
        <v>122</v>
      </c>
      <c r="C57" s="54"/>
      <c r="D57" s="71"/>
      <c r="E57" s="114"/>
      <c r="F57" s="71"/>
      <c r="G57" s="73"/>
      <c r="H57" s="114"/>
      <c r="I57" s="71"/>
      <c r="J57" s="71"/>
      <c r="K57" s="116"/>
    </row>
    <row r="58" spans="1:13" ht="22.8">
      <c r="A58" s="100">
        <v>9</v>
      </c>
      <c r="B58" s="97" t="s">
        <v>123</v>
      </c>
      <c r="C58" s="54"/>
      <c r="D58" s="71"/>
      <c r="E58" s="114"/>
      <c r="F58" s="71"/>
      <c r="G58" s="73"/>
      <c r="H58" s="114"/>
      <c r="I58" s="71"/>
      <c r="J58" s="71"/>
      <c r="K58" s="116"/>
    </row>
    <row r="59" spans="1:13" ht="22.8">
      <c r="A59" s="100">
        <v>10</v>
      </c>
      <c r="B59" s="97" t="s">
        <v>124</v>
      </c>
      <c r="C59" s="54"/>
      <c r="D59" s="71"/>
      <c r="E59" s="114"/>
      <c r="F59" s="71"/>
      <c r="G59" s="73"/>
      <c r="H59" s="114"/>
      <c r="I59" s="71"/>
      <c r="J59" s="71"/>
      <c r="K59" s="116"/>
    </row>
    <row r="60" spans="1:13" ht="22.8">
      <c r="A60" s="100">
        <v>11</v>
      </c>
      <c r="B60" s="97" t="s">
        <v>125</v>
      </c>
      <c r="C60" s="54"/>
      <c r="D60" s="71"/>
      <c r="E60" s="114"/>
      <c r="F60" s="71"/>
      <c r="G60" s="73"/>
      <c r="H60" s="114"/>
      <c r="I60" s="71"/>
      <c r="J60" s="71"/>
      <c r="K60" s="116"/>
    </row>
    <row r="61" spans="1:13" ht="22.8">
      <c r="A61" s="100">
        <v>12</v>
      </c>
      <c r="B61" s="97" t="s">
        <v>126</v>
      </c>
      <c r="C61" s="54"/>
      <c r="D61" s="71"/>
      <c r="E61" s="114"/>
      <c r="F61" s="71"/>
      <c r="G61" s="73"/>
      <c r="H61" s="114"/>
      <c r="I61" s="71"/>
      <c r="J61" s="71"/>
      <c r="K61" s="116"/>
    </row>
    <row r="62" spans="1:13" ht="22.8">
      <c r="A62" s="100">
        <v>13</v>
      </c>
      <c r="B62" s="97" t="s">
        <v>127</v>
      </c>
      <c r="C62" s="54"/>
      <c r="D62" s="71"/>
      <c r="E62" s="114"/>
      <c r="F62" s="71"/>
      <c r="G62" s="73"/>
      <c r="H62" s="114"/>
      <c r="I62" s="71"/>
      <c r="J62" s="71"/>
      <c r="K62" s="116"/>
    </row>
    <row r="63" spans="1:13" ht="23.4" thickBot="1">
      <c r="A63" s="101">
        <v>14</v>
      </c>
      <c r="B63" s="98" t="s">
        <v>128</v>
      </c>
      <c r="C63" s="54"/>
      <c r="D63" s="71"/>
      <c r="E63" s="115"/>
      <c r="F63" s="71"/>
      <c r="G63" s="73"/>
      <c r="H63" s="115"/>
      <c r="I63" s="71"/>
      <c r="J63" s="71"/>
      <c r="K63" s="116"/>
    </row>
    <row r="64" spans="1:13" ht="13.8" thickBo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3" ht="18" thickBot="1">
      <c r="A65" s="117" t="s">
        <v>10</v>
      </c>
      <c r="B65" s="118"/>
      <c r="C65" s="118"/>
      <c r="D65" s="118"/>
      <c r="E65" s="118"/>
      <c r="F65" s="118"/>
      <c r="G65" s="118"/>
      <c r="H65" s="118"/>
      <c r="I65" s="118"/>
      <c r="J65" s="118"/>
      <c r="K65" s="119"/>
    </row>
    <row r="66" spans="1:13" ht="13.8" thickBo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13" ht="50.25" customHeight="1" thickBot="1">
      <c r="A67" s="86" t="s">
        <v>1</v>
      </c>
      <c r="B67" s="92" t="s">
        <v>0</v>
      </c>
      <c r="C67" s="103" t="s">
        <v>86</v>
      </c>
      <c r="D67" s="103"/>
      <c r="E67" s="87" t="s">
        <v>7</v>
      </c>
      <c r="F67" s="103" t="s">
        <v>86</v>
      </c>
      <c r="G67" s="103"/>
      <c r="H67" s="87" t="s">
        <v>8</v>
      </c>
      <c r="I67" s="103" t="s">
        <v>86</v>
      </c>
      <c r="J67" s="103"/>
      <c r="K67" s="87" t="s">
        <v>9</v>
      </c>
      <c r="L67" s="1"/>
      <c r="M67" s="1"/>
    </row>
    <row r="68" spans="1:13" ht="26.25" customHeight="1" thickBot="1">
      <c r="A68" s="4">
        <v>1</v>
      </c>
      <c r="B68" s="30" t="s">
        <v>70</v>
      </c>
      <c r="C68" s="53">
        <v>264939</v>
      </c>
      <c r="D68" s="79">
        <f>ROUND($C68*(1+$C$5)/3,0)*3</f>
        <v>284544</v>
      </c>
      <c r="E68" s="120">
        <f>ROUNDUP(($D68*1.37)/2080,0)</f>
        <v>188</v>
      </c>
      <c r="F68" s="52">
        <v>312084</v>
      </c>
      <c r="G68" s="79">
        <f>ROUND($F68*(1+$C$5)/3,0)*3</f>
        <v>335178</v>
      </c>
      <c r="H68" s="120">
        <f>ROUNDUP(($G68*1.37)/2080,0)</f>
        <v>221</v>
      </c>
      <c r="I68" s="60">
        <v>367620</v>
      </c>
      <c r="J68" s="79">
        <f>ROUND($I68*(1+$C$5)/3,0)*3</f>
        <v>394824</v>
      </c>
      <c r="K68" s="124">
        <f>ROUNDUP(($J68*1.37)/2080,0)</f>
        <v>261</v>
      </c>
    </row>
    <row r="69" spans="1:13" ht="26.25" customHeight="1">
      <c r="A69" s="5">
        <v>2</v>
      </c>
      <c r="B69" s="31" t="s">
        <v>71</v>
      </c>
      <c r="C69" s="54"/>
      <c r="D69" s="80"/>
      <c r="E69" s="122"/>
      <c r="F69" s="56"/>
      <c r="G69" s="73"/>
      <c r="H69" s="122"/>
      <c r="I69" s="58"/>
      <c r="J69" s="83"/>
      <c r="K69" s="125"/>
    </row>
    <row r="70" spans="1:13" ht="26.25" customHeight="1">
      <c r="A70" s="5">
        <v>3</v>
      </c>
      <c r="B70" s="31" t="s">
        <v>72</v>
      </c>
      <c r="C70" s="54"/>
      <c r="D70" s="80"/>
      <c r="E70" s="122"/>
      <c r="F70" s="56"/>
      <c r="G70" s="73"/>
      <c r="H70" s="122"/>
      <c r="I70" s="58"/>
      <c r="J70" s="83"/>
      <c r="K70" s="125"/>
    </row>
    <row r="71" spans="1:13" ht="26.25" customHeight="1" thickBot="1">
      <c r="A71" s="6">
        <v>4</v>
      </c>
      <c r="B71" s="32" t="s">
        <v>73</v>
      </c>
      <c r="C71" s="55"/>
      <c r="D71" s="80"/>
      <c r="E71" s="123"/>
      <c r="F71" s="57"/>
      <c r="G71" s="73"/>
      <c r="H71" s="123"/>
      <c r="I71" s="59"/>
      <c r="J71" s="83"/>
      <c r="K71" s="126"/>
    </row>
    <row r="72" spans="1:13" ht="13.8" thickBot="1">
      <c r="B72" s="1"/>
      <c r="C72" s="1"/>
      <c r="D72" s="1"/>
    </row>
    <row r="73" spans="1:13" ht="18" thickBot="1">
      <c r="A73" s="117" t="s">
        <v>11</v>
      </c>
      <c r="B73" s="118"/>
      <c r="C73" s="118"/>
      <c r="D73" s="118"/>
      <c r="E73" s="118"/>
      <c r="F73" s="118"/>
      <c r="G73" s="118"/>
      <c r="H73" s="118"/>
      <c r="I73" s="118"/>
      <c r="J73" s="118"/>
      <c r="K73" s="119"/>
    </row>
    <row r="74" spans="1:13" ht="13.8" thickBo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3" ht="50.25" customHeight="1" thickBot="1">
      <c r="A75" s="86" t="s">
        <v>1</v>
      </c>
      <c r="B75" s="92" t="s">
        <v>0</v>
      </c>
      <c r="C75" s="103" t="s">
        <v>87</v>
      </c>
      <c r="D75" s="103"/>
      <c r="E75" s="87" t="s">
        <v>13</v>
      </c>
      <c r="F75" s="103" t="s">
        <v>87</v>
      </c>
      <c r="G75" s="103"/>
      <c r="H75" s="87" t="s">
        <v>14</v>
      </c>
      <c r="I75" s="103" t="s">
        <v>87</v>
      </c>
      <c r="J75" s="103"/>
      <c r="K75" s="87" t="s">
        <v>15</v>
      </c>
      <c r="L75" s="1"/>
      <c r="M75" s="1"/>
    </row>
    <row r="76" spans="1:13" ht="26.25" customHeight="1" thickBot="1">
      <c r="A76" s="3">
        <v>1</v>
      </c>
      <c r="B76" s="33" t="s">
        <v>74</v>
      </c>
      <c r="C76" s="53">
        <v>393579</v>
      </c>
      <c r="D76" s="79">
        <f>ROUND($C76*(1+$C$5)/3,0)*3</f>
        <v>422703</v>
      </c>
      <c r="E76" s="120">
        <f>ROUNDUP($D76/2080,0)</f>
        <v>204</v>
      </c>
      <c r="F76" s="52">
        <v>443364</v>
      </c>
      <c r="G76" s="79">
        <f>ROUND($F76*(1+$C$5)/3,0)*3</f>
        <v>476172</v>
      </c>
      <c r="H76" s="113">
        <f>ROUNDUP($G76/2080,0)</f>
        <v>229</v>
      </c>
      <c r="I76" s="60">
        <v>506937</v>
      </c>
      <c r="J76" s="79">
        <f>ROUND($I76*(1+$C$5)/3,0)*3</f>
        <v>544449</v>
      </c>
      <c r="K76" s="113">
        <f>ROUNDUP($J76/2080,0)</f>
        <v>262</v>
      </c>
    </row>
    <row r="77" spans="1:13" ht="26.25" customHeight="1" thickBot="1">
      <c r="A77" s="3">
        <v>2</v>
      </c>
      <c r="B77" s="34" t="s">
        <v>75</v>
      </c>
      <c r="C77" s="55"/>
      <c r="D77" s="80"/>
      <c r="E77" s="121"/>
      <c r="F77" s="57"/>
      <c r="G77" s="82"/>
      <c r="H77" s="115"/>
      <c r="I77" s="59"/>
      <c r="J77" s="58"/>
      <c r="K77" s="115"/>
    </row>
    <row r="78" spans="1:13" ht="13.8" thickBot="1"/>
    <row r="79" spans="1:13" ht="18" thickBot="1">
      <c r="A79" s="117" t="s">
        <v>12</v>
      </c>
      <c r="B79" s="118"/>
      <c r="C79" s="118"/>
      <c r="D79" s="118"/>
      <c r="E79" s="118"/>
      <c r="F79" s="118"/>
      <c r="G79" s="118"/>
      <c r="H79" s="118"/>
      <c r="I79" s="118"/>
      <c r="J79" s="118"/>
      <c r="K79" s="119"/>
    </row>
    <row r="80" spans="1:13" ht="13.8" thickBo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1:11" ht="40.200000000000003" thickBot="1">
      <c r="A81" s="86" t="s">
        <v>1</v>
      </c>
      <c r="B81" s="92" t="s">
        <v>0</v>
      </c>
      <c r="C81" s="103" t="s">
        <v>87</v>
      </c>
      <c r="D81" s="103"/>
      <c r="E81" s="92" t="s">
        <v>13</v>
      </c>
      <c r="F81" s="103" t="s">
        <v>87</v>
      </c>
      <c r="G81" s="103"/>
      <c r="H81" s="92" t="s">
        <v>14</v>
      </c>
      <c r="I81" s="103" t="s">
        <v>87</v>
      </c>
      <c r="J81" s="103"/>
      <c r="K81" s="92" t="s">
        <v>15</v>
      </c>
    </row>
    <row r="82" spans="1:11" ht="19.5" customHeight="1" thickBot="1">
      <c r="A82" s="3">
        <v>1</v>
      </c>
      <c r="B82" s="35" t="s">
        <v>76</v>
      </c>
      <c r="C82" s="51">
        <v>477624</v>
      </c>
      <c r="D82" s="79">
        <f>ROUND($C82*(1+$C$5)/3,0)*3</f>
        <v>512967</v>
      </c>
      <c r="E82" s="10">
        <f>ROUNDUP($D82/2080,0)</f>
        <v>247</v>
      </c>
      <c r="F82" s="51">
        <v>562614</v>
      </c>
      <c r="G82" s="79">
        <f>ROUND($F82*(1+$C$5)/3,0)*3</f>
        <v>604248</v>
      </c>
      <c r="H82" s="10">
        <f>ROUNDUP($G82/2080,0)</f>
        <v>291</v>
      </c>
      <c r="I82" s="51">
        <v>652938</v>
      </c>
      <c r="J82" s="79">
        <f>ROUND($I82*(1+$C$5)/3,0)*3</f>
        <v>701256</v>
      </c>
      <c r="K82" s="10">
        <f>ROUNDUP($J82/2080,0)</f>
        <v>338</v>
      </c>
    </row>
  </sheetData>
  <mergeCells count="23">
    <mergeCell ref="E1:K1"/>
    <mergeCell ref="A65:K65"/>
    <mergeCell ref="E68:E71"/>
    <mergeCell ref="H68:H71"/>
    <mergeCell ref="K68:K71"/>
    <mergeCell ref="A7:K7"/>
    <mergeCell ref="E10:E33"/>
    <mergeCell ref="H10:H33"/>
    <mergeCell ref="K10:K33"/>
    <mergeCell ref="A35:K35"/>
    <mergeCell ref="E38:E45"/>
    <mergeCell ref="H38:H45"/>
    <mergeCell ref="K38:K45"/>
    <mergeCell ref="A47:K47"/>
    <mergeCell ref="E50:E63"/>
    <mergeCell ref="A3:K3"/>
    <mergeCell ref="H50:H63"/>
    <mergeCell ref="K50:K63"/>
    <mergeCell ref="A79:K79"/>
    <mergeCell ref="A73:K73"/>
    <mergeCell ref="E76:E77"/>
    <mergeCell ref="H76:H77"/>
    <mergeCell ref="K76:K77"/>
  </mergeCells>
  <phoneticPr fontId="2" type="noConversion"/>
  <pageMargins left="0.84" right="0.55118110236220474" top="0.98425196850393704" bottom="0.98425196850393704" header="0.51181102362204722" footer="0.51181102362204722"/>
  <pageSetup paperSize="9" scale="96" orientation="portrait" r:id="rId1"/>
  <headerFooter alignWithMargins="0"/>
  <rowBreaks count="2" manualBreakCount="2">
    <brk id="34" max="10" man="1"/>
    <brk id="64" max="7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</sheetPr>
  <dimension ref="A1:M30"/>
  <sheetViews>
    <sheetView view="pageBreakPreview" zoomScale="90" zoomScaleSheetLayoutView="90" workbookViewId="0">
      <selection activeCell="A3" sqref="A3:K3"/>
    </sheetView>
  </sheetViews>
  <sheetFormatPr defaultRowHeight="13.2"/>
  <cols>
    <col min="1" max="1" width="4.44140625" customWidth="1"/>
    <col min="2" max="2" width="22.5546875" customWidth="1"/>
    <col min="3" max="4" width="14.44140625" hidden="1" customWidth="1"/>
    <col min="5" max="5" width="18.5546875" customWidth="1"/>
    <col min="6" max="7" width="12.44140625" hidden="1" customWidth="1"/>
    <col min="8" max="8" width="21.6640625" customWidth="1"/>
    <col min="9" max="10" width="12.5546875" hidden="1" customWidth="1"/>
    <col min="11" max="11" width="17.88671875" customWidth="1"/>
  </cols>
  <sheetData>
    <row r="1" spans="1:13" ht="63" customHeight="1">
      <c r="E1" s="111" t="s">
        <v>134</v>
      </c>
      <c r="F1" s="111"/>
      <c r="G1" s="111"/>
      <c r="H1" s="111"/>
      <c r="I1" s="111"/>
      <c r="J1" s="111"/>
      <c r="K1" s="111"/>
    </row>
    <row r="2" spans="1:13" ht="9.6" customHeight="1">
      <c r="E2" s="75"/>
      <c r="F2" s="75"/>
      <c r="G2" s="75"/>
      <c r="H2" s="75"/>
      <c r="I2" s="75"/>
      <c r="J2" s="75"/>
      <c r="K2" s="75"/>
    </row>
    <row r="3" spans="1:13" ht="18.600000000000001" customHeight="1">
      <c r="A3" s="128" t="s">
        <v>91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</row>
    <row r="4" spans="1:13" ht="23.4" hidden="1" customHeight="1" thickBot="1">
      <c r="A4" s="1"/>
      <c r="B4" s="1"/>
      <c r="C4" s="1"/>
      <c r="D4" s="1"/>
      <c r="E4" s="69"/>
      <c r="F4" s="70"/>
      <c r="G4" s="70"/>
      <c r="H4" s="70"/>
      <c r="I4" s="70"/>
      <c r="J4" s="70"/>
      <c r="K4" s="70"/>
    </row>
    <row r="5" spans="1:13" ht="23.4" hidden="1" customHeight="1" thickBot="1">
      <c r="A5" s="1"/>
      <c r="B5" s="1"/>
      <c r="C5" s="84">
        <f>'Percentage  - not to be printed'!B2</f>
        <v>7.3999999999999996E-2</v>
      </c>
      <c r="D5" s="1"/>
      <c r="E5" s="69"/>
      <c r="F5" s="70"/>
      <c r="G5" s="70"/>
      <c r="H5" s="70"/>
      <c r="I5" s="70"/>
      <c r="J5" s="70"/>
      <c r="K5" s="70"/>
    </row>
    <row r="6" spans="1:13" ht="18.600000000000001" hidden="1" customHeight="1">
      <c r="A6" s="1"/>
      <c r="B6" s="1"/>
      <c r="C6" s="1"/>
      <c r="D6" s="1"/>
      <c r="E6" s="65"/>
      <c r="F6" s="61"/>
      <c r="G6" s="70"/>
      <c r="H6" s="61"/>
      <c r="I6" s="61"/>
      <c r="J6" s="70"/>
      <c r="K6" s="61"/>
    </row>
    <row r="7" spans="1:13" ht="9.75" customHeight="1" thickBot="1"/>
    <row r="8" spans="1:13" ht="83.4" customHeight="1" thickBot="1">
      <c r="A8" s="86" t="s">
        <v>1</v>
      </c>
      <c r="B8" s="87" t="s">
        <v>0</v>
      </c>
      <c r="C8" s="88">
        <v>41365</v>
      </c>
      <c r="D8" s="88">
        <v>41730</v>
      </c>
      <c r="E8" s="87" t="s">
        <v>43</v>
      </c>
      <c r="F8" s="88">
        <v>41365</v>
      </c>
      <c r="G8" s="88">
        <v>41730</v>
      </c>
      <c r="H8" s="87" t="s">
        <v>44</v>
      </c>
      <c r="I8" s="88">
        <v>41365</v>
      </c>
      <c r="J8" s="88">
        <v>41730</v>
      </c>
      <c r="K8" s="87" t="s">
        <v>45</v>
      </c>
      <c r="L8" s="1"/>
      <c r="M8" s="1"/>
    </row>
    <row r="9" spans="1:13" ht="35.1" customHeight="1" thickBot="1">
      <c r="A9" s="3">
        <v>1</v>
      </c>
      <c r="B9" s="36" t="s">
        <v>77</v>
      </c>
      <c r="C9" s="51">
        <v>170400</v>
      </c>
      <c r="D9" s="79">
        <f>ROUND($C9*(1+$C$5)/3,0)*3</f>
        <v>183009</v>
      </c>
      <c r="E9" s="10">
        <f>ROUNDUP(($D9*1.37)/2080,0)</f>
        <v>121</v>
      </c>
      <c r="F9" s="79">
        <v>209568</v>
      </c>
      <c r="G9" s="79">
        <f>ROUND($F9*(1+$C$5)/3,0)*3</f>
        <v>225075</v>
      </c>
      <c r="H9" s="10">
        <f>ROUNDUP(($G9*1.37)/2080,0)</f>
        <v>149</v>
      </c>
      <c r="I9" s="79">
        <v>256584</v>
      </c>
      <c r="J9" s="79">
        <f>ROUND($I9*(1+$C$5)/3,0)*3</f>
        <v>275571</v>
      </c>
      <c r="K9" s="10">
        <f>ROUNDUP((J9*1.37)/2080,0)</f>
        <v>182</v>
      </c>
    </row>
    <row r="10" spans="1:13" ht="13.8" thickBo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3" ht="143.4" customHeight="1" thickBot="1">
      <c r="A11" s="86" t="s">
        <v>26</v>
      </c>
      <c r="B11" s="89" t="s">
        <v>0</v>
      </c>
      <c r="C11" s="103" t="s">
        <v>86</v>
      </c>
      <c r="D11" s="103"/>
      <c r="E11" s="87" t="s">
        <v>42</v>
      </c>
      <c r="F11" s="103" t="s">
        <v>86</v>
      </c>
      <c r="G11" s="103"/>
      <c r="H11" s="87" t="s">
        <v>46</v>
      </c>
      <c r="I11" s="23"/>
      <c r="J11" s="23"/>
      <c r="K11" s="23"/>
    </row>
    <row r="12" spans="1:13" ht="38.25" customHeight="1" thickBot="1">
      <c r="A12" s="3">
        <v>1</v>
      </c>
      <c r="B12" s="37" t="s">
        <v>40</v>
      </c>
      <c r="C12" s="51">
        <v>256584</v>
      </c>
      <c r="D12" s="79">
        <f t="shared" ref="D12:D13" si="0">ROUND($C12*(1+$C$5)/3,0)*3</f>
        <v>275571</v>
      </c>
      <c r="E12" s="10">
        <f t="shared" ref="E12:E13" si="1">ROUNDUP(($D12*1.37)/2080,0)</f>
        <v>182</v>
      </c>
      <c r="F12" s="79">
        <v>315579</v>
      </c>
      <c r="G12" s="79">
        <f t="shared" ref="G12:G13" si="2">ROUND($F12*(1+$C$5)/3,0)*3</f>
        <v>338931</v>
      </c>
      <c r="H12" s="10">
        <f t="shared" ref="H12:H13" si="3">ROUNDUP(($G12*1.37)/2080,0)</f>
        <v>224</v>
      </c>
      <c r="I12" s="24"/>
      <c r="J12" s="24"/>
      <c r="K12" s="22"/>
    </row>
    <row r="13" spans="1:13" ht="34.5" customHeight="1" thickBot="1">
      <c r="A13" s="3">
        <v>2</v>
      </c>
      <c r="B13" s="21" t="s">
        <v>39</v>
      </c>
      <c r="C13" s="51">
        <v>256584</v>
      </c>
      <c r="D13" s="79">
        <f t="shared" si="0"/>
        <v>275571</v>
      </c>
      <c r="E13" s="10">
        <f t="shared" si="1"/>
        <v>182</v>
      </c>
      <c r="F13" s="79">
        <v>315579</v>
      </c>
      <c r="G13" s="79">
        <f t="shared" si="2"/>
        <v>338931</v>
      </c>
      <c r="H13" s="10">
        <f t="shared" si="3"/>
        <v>224</v>
      </c>
      <c r="I13" s="24"/>
      <c r="J13" s="24"/>
      <c r="K13" s="22"/>
    </row>
    <row r="14" spans="1:13" ht="13.8" thickBot="1">
      <c r="A14" s="2"/>
      <c r="B14" s="17"/>
      <c r="C14" s="17"/>
      <c r="D14" s="17"/>
      <c r="E14" s="2"/>
      <c r="F14" s="2"/>
      <c r="G14" s="2"/>
      <c r="H14" s="2"/>
      <c r="I14" s="25"/>
      <c r="J14" s="25"/>
      <c r="K14" s="25"/>
    </row>
    <row r="15" spans="1:13" ht="147.6" customHeight="1" thickBot="1">
      <c r="A15" s="86" t="s">
        <v>31</v>
      </c>
      <c r="B15" s="87" t="s">
        <v>0</v>
      </c>
      <c r="C15" s="103" t="s">
        <v>86</v>
      </c>
      <c r="D15" s="103"/>
      <c r="E15" s="87" t="s">
        <v>47</v>
      </c>
      <c r="F15" s="103" t="s">
        <v>86</v>
      </c>
      <c r="G15" s="103"/>
      <c r="H15" s="87" t="s">
        <v>48</v>
      </c>
      <c r="I15" s="23"/>
      <c r="J15" s="23"/>
      <c r="K15" s="23"/>
    </row>
    <row r="16" spans="1:13" ht="38.25" customHeight="1" thickBot="1">
      <c r="A16" s="3">
        <v>1</v>
      </c>
      <c r="B16" s="18" t="s">
        <v>41</v>
      </c>
      <c r="C16" s="51">
        <v>256584</v>
      </c>
      <c r="D16" s="79">
        <f>ROUND($C16*(1+$C$5)/3,0)*3</f>
        <v>275571</v>
      </c>
      <c r="E16" s="12">
        <f>ROUNDUP(($D16*1.37)/2080,0)</f>
        <v>182</v>
      </c>
      <c r="F16" s="51">
        <v>315579</v>
      </c>
      <c r="G16" s="79">
        <f>ROUND($F16*(1+$C$5)/3,0)*3</f>
        <v>338931</v>
      </c>
      <c r="H16" s="12">
        <f>ROUNDUP(($G16*1.37)/2080,0)</f>
        <v>224</v>
      </c>
      <c r="I16" s="26"/>
      <c r="J16" s="26"/>
      <c r="K16" s="22"/>
    </row>
    <row r="17" spans="1:13" ht="13.8" thickBot="1">
      <c r="A17" s="2"/>
      <c r="B17" s="19"/>
      <c r="C17" s="20"/>
      <c r="D17" s="20"/>
      <c r="E17" s="2"/>
      <c r="F17" s="2"/>
      <c r="G17" s="2"/>
      <c r="H17" s="2"/>
      <c r="I17" s="2"/>
      <c r="J17" s="2"/>
      <c r="K17" s="2"/>
    </row>
    <row r="18" spans="1:13" ht="83.4" customHeight="1" thickBot="1">
      <c r="A18" s="86" t="s">
        <v>94</v>
      </c>
      <c r="B18" s="87" t="s">
        <v>0</v>
      </c>
      <c r="C18" s="103" t="s">
        <v>86</v>
      </c>
      <c r="D18" s="103"/>
      <c r="E18" s="87" t="s">
        <v>96</v>
      </c>
      <c r="F18" s="103" t="s">
        <v>86</v>
      </c>
      <c r="G18" s="103"/>
      <c r="H18" s="87" t="s">
        <v>97</v>
      </c>
      <c r="I18" s="103" t="s">
        <v>86</v>
      </c>
      <c r="J18" s="103"/>
      <c r="K18" s="87" t="s">
        <v>98</v>
      </c>
      <c r="L18" s="1"/>
      <c r="M18" s="1"/>
    </row>
    <row r="19" spans="1:13" ht="35.1" customHeight="1" thickBot="1">
      <c r="A19" s="3">
        <v>1</v>
      </c>
      <c r="B19" s="36" t="s">
        <v>95</v>
      </c>
      <c r="C19" s="51">
        <v>113673</v>
      </c>
      <c r="D19" s="79">
        <f>ROUND($C19*(1+$C$5)/3,0)*3</f>
        <v>122085</v>
      </c>
      <c r="E19" s="10">
        <f>ROUNDUP(($D19*1.37)/2080,0)</f>
        <v>81</v>
      </c>
      <c r="F19" s="79">
        <v>135723</v>
      </c>
      <c r="G19" s="79">
        <f>ROUND($F19*(1+$C$5)/3,0)*3</f>
        <v>145767</v>
      </c>
      <c r="H19" s="10">
        <f>ROUNDUP(($G19*1.37)/2080,0)</f>
        <v>97</v>
      </c>
      <c r="I19" s="79">
        <v>160620</v>
      </c>
      <c r="J19" s="79">
        <f>ROUND($I19*(1+$C$5)/3,0)*3</f>
        <v>172506</v>
      </c>
      <c r="K19" s="10">
        <f>ROUNDUP((J19*1.37)/2080,0)</f>
        <v>114</v>
      </c>
    </row>
    <row r="20" spans="1:13" ht="13.8" thickBot="1">
      <c r="B20" s="1"/>
      <c r="C20" s="1"/>
      <c r="D20" s="1"/>
    </row>
    <row r="21" spans="1:13" ht="83.4" customHeight="1" thickBot="1">
      <c r="A21" s="86" t="s">
        <v>99</v>
      </c>
      <c r="B21" s="87" t="s">
        <v>0</v>
      </c>
      <c r="C21" s="103" t="s">
        <v>86</v>
      </c>
      <c r="D21" s="103"/>
      <c r="E21" s="87" t="s">
        <v>101</v>
      </c>
      <c r="F21" s="103" t="s">
        <v>86</v>
      </c>
      <c r="G21" s="103"/>
      <c r="H21" s="87" t="s">
        <v>102</v>
      </c>
      <c r="I21" s="103" t="s">
        <v>86</v>
      </c>
      <c r="J21" s="103"/>
      <c r="K21" s="87" t="s">
        <v>103</v>
      </c>
      <c r="L21" s="1"/>
      <c r="M21" s="1"/>
    </row>
    <row r="22" spans="1:13" ht="35.1" customHeight="1" thickBot="1">
      <c r="A22" s="3">
        <v>1</v>
      </c>
      <c r="B22" s="36" t="s">
        <v>100</v>
      </c>
      <c r="C22" s="79">
        <v>87900</v>
      </c>
      <c r="D22" s="79">
        <f>ROUND($C22*(1+$C$5)/3,0)*3</f>
        <v>94404</v>
      </c>
      <c r="E22" s="10">
        <f>ROUNDUP(($D22*1.37)/2080,0)</f>
        <v>63</v>
      </c>
      <c r="F22" s="79">
        <v>104031</v>
      </c>
      <c r="G22" s="79">
        <f>ROUND($F22*(1+$C$5)/3,0)*3</f>
        <v>111729</v>
      </c>
      <c r="H22" s="10">
        <f>ROUNDUP(($G22*1.37)/2080,0)</f>
        <v>74</v>
      </c>
      <c r="I22" s="79">
        <v>124206</v>
      </c>
      <c r="J22" s="79">
        <f>ROUND($I22*(1+$C$5)/3,0)*3</f>
        <v>133398</v>
      </c>
      <c r="K22" s="10">
        <f>ROUNDUP((J22*1.37)/2080,0)</f>
        <v>88</v>
      </c>
    </row>
    <row r="23" spans="1:13">
      <c r="B23" s="1"/>
      <c r="C23" s="1"/>
      <c r="D23" s="1"/>
    </row>
    <row r="24" spans="1:13">
      <c r="B24" s="1"/>
      <c r="C24" s="1"/>
      <c r="D24" s="1"/>
    </row>
    <row r="25" spans="1:13">
      <c r="B25" s="1"/>
      <c r="C25" s="1"/>
      <c r="D25" s="1"/>
    </row>
    <row r="26" spans="1:13">
      <c r="B26" s="1"/>
      <c r="C26" s="1"/>
      <c r="D26" s="1"/>
    </row>
    <row r="27" spans="1:13">
      <c r="B27" s="1"/>
      <c r="C27" s="1"/>
      <c r="D27" s="1"/>
    </row>
    <row r="28" spans="1:13">
      <c r="B28" s="1"/>
      <c r="C28" s="1"/>
      <c r="D28" s="1"/>
    </row>
    <row r="29" spans="1:13">
      <c r="B29" s="1"/>
      <c r="C29" s="1"/>
      <c r="D29" s="1"/>
    </row>
    <row r="30" spans="1:13">
      <c r="B30" s="1"/>
      <c r="C30" s="1"/>
      <c r="D30" s="1"/>
    </row>
  </sheetData>
  <mergeCells count="2">
    <mergeCell ref="E1:K1"/>
    <mergeCell ref="A3:K3"/>
  </mergeCells>
  <pageMargins left="0.70866141732283472" right="0.70866141732283472" top="0.35433070866141736" bottom="0.35433070866141736" header="0.31496062992125984" footer="0.31496062992125984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</sheetPr>
  <dimension ref="A1:N23"/>
  <sheetViews>
    <sheetView view="pageBreakPreview" zoomScaleSheetLayoutView="100" workbookViewId="0">
      <selection activeCell="A3" sqref="A3:N3"/>
    </sheetView>
  </sheetViews>
  <sheetFormatPr defaultRowHeight="13.2"/>
  <cols>
    <col min="1" max="1" width="4.44140625" customWidth="1"/>
    <col min="2" max="2" width="17" customWidth="1"/>
    <col min="3" max="4" width="14.44140625" hidden="1" customWidth="1"/>
    <col min="5" max="5" width="15.5546875" customWidth="1"/>
    <col min="6" max="7" width="15.5546875" hidden="1" customWidth="1"/>
    <col min="8" max="8" width="15.5546875" customWidth="1"/>
    <col min="9" max="10" width="15.5546875" hidden="1" customWidth="1"/>
    <col min="11" max="11" width="15.5546875" customWidth="1"/>
    <col min="12" max="13" width="15.5546875" hidden="1" customWidth="1"/>
    <col min="14" max="14" width="15.5546875" customWidth="1"/>
  </cols>
  <sheetData>
    <row r="1" spans="1:14" ht="57" customHeight="1">
      <c r="E1" s="111" t="s">
        <v>134</v>
      </c>
      <c r="F1" s="111"/>
      <c r="G1" s="111"/>
      <c r="H1" s="111"/>
      <c r="I1" s="111"/>
      <c r="J1" s="111"/>
      <c r="K1" s="111"/>
      <c r="L1" s="111"/>
      <c r="M1" s="111"/>
      <c r="N1" s="111"/>
    </row>
    <row r="2" spans="1:14" ht="8.4" customHeight="1"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ht="23.4" customHeight="1">
      <c r="A3" s="112" t="s">
        <v>90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</row>
    <row r="4" spans="1:14" ht="27.6" hidden="1" customHeight="1" thickBot="1">
      <c r="A4" s="1"/>
      <c r="B4" s="1"/>
      <c r="C4" s="1"/>
      <c r="D4" s="1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1:14" ht="27.6" hidden="1" customHeight="1" thickBot="1">
      <c r="A5" s="1"/>
      <c r="B5" s="1"/>
      <c r="C5" s="84">
        <f>'Percentage  - not to be printed'!B2</f>
        <v>7.3999999999999996E-2</v>
      </c>
      <c r="D5" s="1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ht="27.6" hidden="1" customHeight="1">
      <c r="A6" s="1"/>
      <c r="B6" s="1"/>
      <c r="C6" s="1"/>
      <c r="D6" s="1"/>
      <c r="E6" s="66"/>
      <c r="F6" s="66"/>
      <c r="G6" s="68"/>
      <c r="H6" s="66"/>
      <c r="I6" s="66"/>
      <c r="J6" s="68"/>
      <c r="K6" s="66"/>
      <c r="L6" s="66"/>
      <c r="M6" s="68"/>
      <c r="N6" s="66"/>
    </row>
    <row r="7" spans="1:14" ht="9.75" customHeight="1" thickBot="1"/>
    <row r="8" spans="1:14" ht="70.2" customHeight="1" thickBot="1">
      <c r="A8" s="62" t="s">
        <v>1</v>
      </c>
      <c r="B8" s="63" t="s">
        <v>0</v>
      </c>
      <c r="C8" s="78">
        <v>41365</v>
      </c>
      <c r="D8" s="78">
        <v>41730</v>
      </c>
      <c r="E8" s="63" t="s">
        <v>36</v>
      </c>
      <c r="F8" s="78">
        <v>41365</v>
      </c>
      <c r="G8" s="78">
        <v>41730</v>
      </c>
      <c r="H8" s="63" t="s">
        <v>8</v>
      </c>
      <c r="I8" s="78">
        <v>41365</v>
      </c>
      <c r="J8" s="78">
        <v>41730</v>
      </c>
      <c r="K8" s="63" t="s">
        <v>38</v>
      </c>
      <c r="L8" s="78">
        <v>41365</v>
      </c>
      <c r="M8" s="78">
        <v>41730</v>
      </c>
      <c r="N8" s="63" t="s">
        <v>37</v>
      </c>
    </row>
    <row r="9" spans="1:14" ht="35.1" customHeight="1" thickBot="1">
      <c r="A9" s="3">
        <v>1</v>
      </c>
      <c r="B9" s="14" t="s">
        <v>35</v>
      </c>
      <c r="C9" s="79">
        <v>170853</v>
      </c>
      <c r="D9" s="79">
        <f>ROUND($C9*(1+$C$5)/3,0)*3</f>
        <v>183495</v>
      </c>
      <c r="E9" s="10">
        <f>ROUNDUP(($D9*1.37)/2080,0)</f>
        <v>121</v>
      </c>
      <c r="F9" s="79">
        <v>210120</v>
      </c>
      <c r="G9" s="79">
        <f>ROUND($F9*(1+$C$5)/3,0)*3</f>
        <v>225669</v>
      </c>
      <c r="H9" s="10">
        <f>ROUNDUP(($G9*1.37)/2080,0)</f>
        <v>149</v>
      </c>
      <c r="I9" s="79">
        <v>257256</v>
      </c>
      <c r="J9" s="79">
        <f>ROUND($I9*(1+$C$5)/3,0)*3</f>
        <v>276294</v>
      </c>
      <c r="K9" s="10">
        <f>ROUNDUP(($J9*1.37)/2080,0)</f>
        <v>182</v>
      </c>
      <c r="L9" s="79">
        <v>316392</v>
      </c>
      <c r="M9" s="79">
        <f>ROUND($L9*(1+$C$5)/3,0)*3</f>
        <v>339804</v>
      </c>
      <c r="N9" s="10">
        <f>ROUNDUP(($M9*1.37)/2080,0)</f>
        <v>224</v>
      </c>
    </row>
    <row r="10" spans="1:14">
      <c r="A10" s="2"/>
      <c r="B10" s="19"/>
      <c r="C10" s="20"/>
      <c r="D10" s="20"/>
      <c r="E10" s="2"/>
      <c r="F10" s="2"/>
      <c r="G10" s="2"/>
      <c r="H10" s="2"/>
      <c r="I10" s="2"/>
      <c r="J10" s="2"/>
      <c r="K10" s="2"/>
    </row>
    <row r="11" spans="1:14">
      <c r="B11" s="1"/>
      <c r="C11" s="1"/>
      <c r="D11" s="1"/>
    </row>
    <row r="12" spans="1:14">
      <c r="B12" s="1"/>
      <c r="C12" s="1"/>
      <c r="D12" s="1"/>
    </row>
    <row r="13" spans="1:14">
      <c r="B13" s="1"/>
      <c r="C13" s="1"/>
      <c r="D13" s="1"/>
    </row>
    <row r="14" spans="1:14">
      <c r="B14" s="1"/>
      <c r="C14" s="1"/>
      <c r="D14" s="1"/>
    </row>
    <row r="15" spans="1:14">
      <c r="B15" s="1"/>
      <c r="C15" s="1"/>
      <c r="D15" s="1"/>
    </row>
    <row r="16" spans="1:14">
      <c r="B16" s="1"/>
      <c r="C16" s="1"/>
      <c r="D16" s="1"/>
    </row>
    <row r="17" spans="2:4">
      <c r="B17" s="1"/>
      <c r="C17" s="1"/>
      <c r="D17" s="1"/>
    </row>
    <row r="18" spans="2:4">
      <c r="B18" s="1"/>
      <c r="C18" s="1"/>
      <c r="D18" s="1"/>
    </row>
    <row r="19" spans="2:4">
      <c r="B19" s="1"/>
      <c r="C19" s="1"/>
      <c r="D19" s="1"/>
    </row>
    <row r="20" spans="2:4">
      <c r="B20" s="1"/>
      <c r="C20" s="1"/>
      <c r="D20" s="1"/>
    </row>
    <row r="21" spans="2:4">
      <c r="B21" s="1"/>
      <c r="C21" s="1"/>
      <c r="D21" s="1"/>
    </row>
    <row r="22" spans="2:4">
      <c r="B22" s="1"/>
      <c r="C22" s="1"/>
      <c r="D22" s="1"/>
    </row>
    <row r="23" spans="2:4">
      <c r="B23" s="1"/>
      <c r="C23" s="1"/>
      <c r="D23" s="1"/>
    </row>
  </sheetData>
  <mergeCells count="2">
    <mergeCell ref="E1:N1"/>
    <mergeCell ref="A3:N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Percentage  - not to be printed</vt:lpstr>
      <vt:lpstr>Introduction</vt:lpstr>
      <vt:lpstr>General</vt:lpstr>
      <vt:lpstr>Med Officers, Pharmacists etc.</vt:lpstr>
      <vt:lpstr>Allieds</vt:lpstr>
      <vt:lpstr>Nursing (incl Staff Nurse &amp; NA)</vt:lpstr>
      <vt:lpstr>Social Worker</vt:lpstr>
      <vt:lpstr>Allieds!Print_Area</vt:lpstr>
      <vt:lpstr>General!Print_Area</vt:lpstr>
      <vt:lpstr>Introduction!Print_Area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Braam van der Walt</dc:creator>
  <cp:lastModifiedBy>Braam van der Walt</cp:lastModifiedBy>
  <cp:lastPrinted>2014-04-23T11:15:11Z</cp:lastPrinted>
  <dcterms:created xsi:type="dcterms:W3CDTF">2009-11-10T12:27:46Z</dcterms:created>
  <dcterms:modified xsi:type="dcterms:W3CDTF">2014-04-23T11:21:06Z</dcterms:modified>
</cp:coreProperties>
</file>